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/>
  </bookViews>
  <sheets>
    <sheet name="GAZS 12 COMPLEMENTO " sheetId="12" r:id="rId1"/>
    <sheet name="GAZS 11" sheetId="11" r:id="rId2"/>
    <sheet name="LOCR 10" sheetId="10" r:id="rId3"/>
    <sheet name="LGB 9" sheetId="9" r:id="rId4"/>
    <sheet name="LGB 8" sheetId="8" r:id="rId5"/>
    <sheet name="LORC 7" sheetId="7" r:id="rId6"/>
    <sheet name="AZC 6" sheetId="6" r:id="rId7"/>
    <sheet name="FJDDUDV 5" sheetId="5" r:id="rId8"/>
    <sheet name="AFO 4" sheetId="4" r:id="rId9"/>
    <sheet name="JAAG 3" sheetId="3" r:id="rId10"/>
    <sheet name="RRC 2" sheetId="2" r:id="rId11"/>
    <sheet name="GAZS 1" sheetId="1" r:id="rId12"/>
  </sheets>
  <definedNames>
    <definedName name="_xlnm.Print_Area" localSheetId="8">'AFO 4'!$B$1:$N$66</definedName>
    <definedName name="_xlnm.Print_Area" localSheetId="6">'AZC 6'!$B$1:$N$66</definedName>
    <definedName name="_xlnm.Print_Area" localSheetId="7">'FJDDUDV 5'!$B$1:$N$66</definedName>
    <definedName name="_xlnm.Print_Area" localSheetId="11">'GAZS 1'!$B$1:$N$66</definedName>
    <definedName name="_xlnm.Print_Area" localSheetId="1">'GAZS 11'!$B$1:$N$66</definedName>
    <definedName name="_xlnm.Print_Area" localSheetId="0">'GAZS 12 COMPLEMENTO '!$B$1:$N$66</definedName>
    <definedName name="_xlnm.Print_Area" localSheetId="9">'JAAG 3'!$B$1:$N$66</definedName>
    <definedName name="_xlnm.Print_Area" localSheetId="4">'LGB 8'!$B$1:$N$66</definedName>
    <definedName name="_xlnm.Print_Area" localSheetId="3">'LGB 9'!$B$1:$N$66</definedName>
    <definedName name="_xlnm.Print_Area" localSheetId="2">'LOCR 10'!$B$1:$N$66</definedName>
    <definedName name="_xlnm.Print_Area" localSheetId="5">'LORC 7'!$B$1:$N$66</definedName>
    <definedName name="_xlnm.Print_Area" localSheetId="10">'RRC 2'!$B$1:$N$66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2" l="1"/>
  <c r="F50" i="12" s="1"/>
  <c r="F55" i="12" s="1"/>
  <c r="M45" i="12"/>
  <c r="J43" i="12"/>
  <c r="M43" i="12" s="1"/>
  <c r="M25" i="12"/>
  <c r="M40" i="12" s="1"/>
  <c r="M46" i="12" l="1"/>
  <c r="M45" i="11"/>
  <c r="M44" i="11"/>
  <c r="F48" i="11"/>
  <c r="F50" i="11" s="1"/>
  <c r="F55" i="11" s="1"/>
  <c r="J43" i="11"/>
  <c r="M43" i="11" s="1"/>
  <c r="M42" i="11"/>
  <c r="M25" i="11"/>
  <c r="M40" i="11" s="1"/>
  <c r="F56" i="12" l="1"/>
  <c r="F57" i="12" s="1"/>
  <c r="M9" i="12"/>
  <c r="B11" i="12" s="1"/>
  <c r="M46" i="11"/>
  <c r="F48" i="10"/>
  <c r="F50" i="10" s="1"/>
  <c r="F55" i="10" s="1"/>
  <c r="J43" i="10"/>
  <c r="M43" i="10" s="1"/>
  <c r="M42" i="10"/>
  <c r="M25" i="10"/>
  <c r="M40" i="10" s="1"/>
  <c r="M9" i="11" l="1"/>
  <c r="B11" i="11" s="1"/>
  <c r="F56" i="11"/>
  <c r="F57" i="11" s="1"/>
  <c r="M46" i="10"/>
  <c r="F48" i="9"/>
  <c r="F50" i="9" s="1"/>
  <c r="F55" i="9" s="1"/>
  <c r="J43" i="9"/>
  <c r="M43" i="9" s="1"/>
  <c r="M42" i="9"/>
  <c r="M25" i="9"/>
  <c r="M40" i="9" s="1"/>
  <c r="M46" i="9" l="1"/>
  <c r="M9" i="9" s="1"/>
  <c r="B11" i="9" s="1"/>
  <c r="M9" i="10"/>
  <c r="B11" i="10" s="1"/>
  <c r="F56" i="10"/>
  <c r="F57" i="10" s="1"/>
  <c r="F48" i="8"/>
  <c r="F50" i="8" s="1"/>
  <c r="F55" i="8" s="1"/>
  <c r="J43" i="8"/>
  <c r="M43" i="8" s="1"/>
  <c r="M42" i="8"/>
  <c r="M25" i="8"/>
  <c r="M40" i="8" s="1"/>
  <c r="F56" i="9" l="1"/>
  <c r="F57" i="9" s="1"/>
  <c r="M46" i="8"/>
  <c r="M42" i="7"/>
  <c r="F48" i="7"/>
  <c r="F50" i="7" s="1"/>
  <c r="F55" i="7" s="1"/>
  <c r="J43" i="7"/>
  <c r="M43" i="7" s="1"/>
  <c r="M25" i="7"/>
  <c r="M40" i="7" s="1"/>
  <c r="M42" i="6"/>
  <c r="M42" i="1"/>
  <c r="F56" i="8" l="1"/>
  <c r="F57" i="8" s="1"/>
  <c r="M9" i="8"/>
  <c r="B11" i="8" s="1"/>
  <c r="M46" i="7"/>
  <c r="F48" i="6"/>
  <c r="F50" i="6" s="1"/>
  <c r="F55" i="6" s="1"/>
  <c r="J43" i="6"/>
  <c r="M43" i="6" s="1"/>
  <c r="M25" i="6"/>
  <c r="M40" i="6" s="1"/>
  <c r="F56" i="7" l="1"/>
  <c r="F57" i="7" s="1"/>
  <c r="M9" i="7"/>
  <c r="B11" i="7" s="1"/>
  <c r="M46" i="6"/>
  <c r="F56" i="6" s="1"/>
  <c r="F57" i="6" s="1"/>
  <c r="M45" i="5"/>
  <c r="M42" i="5"/>
  <c r="M9" i="6" l="1"/>
  <c r="B11" i="6" s="1"/>
  <c r="F48" i="5"/>
  <c r="F50" i="5" s="1"/>
  <c r="F55" i="5" s="1"/>
  <c r="J43" i="5"/>
  <c r="M43" i="5" s="1"/>
  <c r="M25" i="5"/>
  <c r="M40" i="5" s="1"/>
  <c r="F48" i="4"/>
  <c r="F50" i="4" s="1"/>
  <c r="F55" i="4" s="1"/>
  <c r="J43" i="4"/>
  <c r="M43" i="4" s="1"/>
  <c r="M25" i="4"/>
  <c r="M40" i="4" s="1"/>
  <c r="M42" i="3"/>
  <c r="F48" i="3"/>
  <c r="F50" i="3" s="1"/>
  <c r="F55" i="3" s="1"/>
  <c r="J43" i="3"/>
  <c r="M43" i="3" s="1"/>
  <c r="M25" i="3"/>
  <c r="M40" i="3" s="1"/>
  <c r="M46" i="4" l="1"/>
  <c r="M9" i="4" s="1"/>
  <c r="B11" i="4" s="1"/>
  <c r="M46" i="5"/>
  <c r="M46" i="3"/>
  <c r="F48" i="2"/>
  <c r="F50" i="2" s="1"/>
  <c r="F55" i="2" s="1"/>
  <c r="J43" i="2"/>
  <c r="M43" i="2" s="1"/>
  <c r="M25" i="2"/>
  <c r="M40" i="2" s="1"/>
  <c r="F56" i="4" l="1"/>
  <c r="F57" i="4" s="1"/>
  <c r="M9" i="5"/>
  <c r="B11" i="5" s="1"/>
  <c r="F56" i="5"/>
  <c r="F57" i="5" s="1"/>
  <c r="M9" i="3"/>
  <c r="B11" i="3" s="1"/>
  <c r="F56" i="3"/>
  <c r="F57" i="3" s="1"/>
  <c r="M46" i="2"/>
  <c r="F48" i="1"/>
  <c r="F50" i="1" s="1"/>
  <c r="F55" i="1" s="1"/>
  <c r="J43" i="1"/>
  <c r="M43" i="1" s="1"/>
  <c r="M25" i="1"/>
  <c r="M40" i="1" s="1"/>
  <c r="F56" i="2" l="1"/>
  <c r="F57" i="2" s="1"/>
  <c r="M9" i="2"/>
  <c r="B11" i="2" s="1"/>
  <c r="M46" i="1"/>
  <c r="M9" i="1" s="1"/>
  <c r="B11" i="1" s="1"/>
  <c r="F56" i="1" l="1"/>
  <c r="F57" i="1" s="1"/>
</calcChain>
</file>

<file path=xl/sharedStrings.xml><?xml version="1.0" encoding="utf-8"?>
<sst xmlns="http://schemas.openxmlformats.org/spreadsheetml/2006/main" count="1409" uniqueCount="117">
  <si>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</si>
  <si>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</si>
  <si>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</si>
  <si>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</si>
  <si>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</si>
  <si>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</si>
  <si>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</si>
  <si>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</si>
  <si>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>(CUATRO MIL SETESCIENTOS OCHENTA Y DOS PESOS 80/100 MN)</t>
  </si>
  <si>
    <t xml:space="preserve">por concepto de viáticos en comisión conferida para   - - - - - - - -- - - - - - - - - - - - - - - - - - - - - - - - - - - - - - - - - - - </t>
  </si>
  <si>
    <t>.</t>
  </si>
  <si>
    <t xml:space="preserve">OCTUBRE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</si>
  <si>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</si>
  <si>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</si>
  <si>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</si>
  <si>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</si>
  <si>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</si>
  <si>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</si>
  <si>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</si>
  <si>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</si>
  <si>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</si>
  <si>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</si>
  <si>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</si>
  <si>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</si>
  <si>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</si>
  <si>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</si>
  <si>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</si>
  <si>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</si>
  <si>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</si>
  <si>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</si>
  <si>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</si>
  <si>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</si>
  <si>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</si>
  <si>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>SAN PEDRO, COAH</t>
  </si>
  <si>
    <t>Km..</t>
  </si>
  <si>
    <t xml:space="preserve">TRANSITO LOCAL 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</si>
  <si>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</si>
  <si>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</si>
  <si>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</si>
  <si>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</si>
  <si>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</si>
  <si>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</si>
  <si>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</si>
  <si>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</si>
  <si>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</si>
  <si>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</si>
  <si>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</si>
  <si>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</si>
  <si>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</si>
  <si>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</si>
  <si>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</si>
  <si>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 xml:space="preserve">Estacionamiento </t>
  </si>
  <si>
    <t>Devolución de viáticos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</si>
  <si>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</si>
  <si>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</si>
  <si>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</si>
  <si>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</si>
  <si>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</si>
  <si>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</si>
  <si>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</si>
  <si>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</si>
  <si>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</si>
  <si>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</si>
  <si>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GUSTAVO ADOLFO ZAVALA SLEHIMAN </t>
  </si>
  <si>
    <t xml:space="preserve">DIRECTOR DE CAPACION Y CULTURA DE LA TRANSPARENCIA </t>
  </si>
  <si>
    <t>CAPACITACION PARA RE CERTIFICACION DEL TEC DE SAN PEDRO, COAH. EL 04 OCTUBRE 2022</t>
  </si>
  <si>
    <t>CAPACITACION EN MATERIA DE PROTECCION DE DATOS PERSONALES A ALUMNOS Y PERSONAL ADMINISTRATIVO DE LA UNIVERSIDAD TECNOLOGICA DE LA REGION CARBONIFERA LOS DIAS 06 Y 07 OCTUBRE 2022.</t>
  </si>
  <si>
    <t xml:space="preserve">SAN JUAN DE SABINAS </t>
  </si>
  <si>
    <t xml:space="preserve">REYNALDO ROSAS CEPEDA </t>
  </si>
  <si>
    <t xml:space="preserve">DIRECTOR DE DATOS PERSONALES </t>
  </si>
  <si>
    <t>(TRES MIL CUATROCIENTOS OCHO PESOS 00/100 MN)</t>
  </si>
  <si>
    <t xml:space="preserve">Vehiculo propio </t>
  </si>
  <si>
    <t xml:space="preserve">PARRAS </t>
  </si>
  <si>
    <t>GENERAL CEPEDA</t>
  </si>
  <si>
    <t xml:space="preserve">GENERAL CEPEDA </t>
  </si>
  <si>
    <t xml:space="preserve">JUAN ANTONIO ALVAREZ GAONA </t>
  </si>
  <si>
    <t xml:space="preserve">SUBDIRECTOR DE CAPACITACION A SUJETOS OBLIGADOS </t>
  </si>
  <si>
    <t>CAPACITACION A PERSONAL ADMINISTRATIVO EN MARCO NORMATIVO Y PNT , PARRAS Y GENERAL CEPEDA LOS DIAS 11 Y 12 OCTUBRE 2022</t>
  </si>
  <si>
    <t>(DOS MIL CUATROCIENTOS SETENTA Y OCHO PESOS 00/100 MN)</t>
  </si>
  <si>
    <t>ANDREA FUENTES OSORIO</t>
  </si>
  <si>
    <t>JEFA DEL DEPARTAMENTO DE FORTALECIMIENTO A LA TRANSPARENCIA</t>
  </si>
  <si>
    <t>(MIL DOSCIENTOS OCHENTA PESOS 00/100 MN)</t>
  </si>
  <si>
    <t>SEMANA NACIONAL DE LA TRANSPARENCIA DEL 09 AL 11 OCTUBRE 2022, CDMX</t>
  </si>
  <si>
    <t xml:space="preserve">10 TAXIS </t>
  </si>
  <si>
    <t xml:space="preserve">AEROPUERTO MTY </t>
  </si>
  <si>
    <t>SALTILLO</t>
  </si>
  <si>
    <t xml:space="preserve">FRANCISCO JAVIER DIEZ DE URDANIVIA DEL VALLE </t>
  </si>
  <si>
    <t xml:space="preserve">COMISIONADO </t>
  </si>
  <si>
    <t>(TRECE MIL SEISCIENTOS SETENTA Y SEIS  PESOS 00/100 MN)</t>
  </si>
  <si>
    <t>TRASLADO DEL PERIODISTA MTRO. FRANCISCO JAVIER RODRIGUEZ LOZANO A TORREON COAH. LOS DIAS 11 Y 12 DE OCTUBRE 2022.</t>
  </si>
  <si>
    <t xml:space="preserve">TORREON </t>
  </si>
  <si>
    <t xml:space="preserve">ARMANDO ZAMORA CRUZ </t>
  </si>
  <si>
    <t>(CUATRO MIL NOVECIENTOS PESOS 00/100 MN)</t>
  </si>
  <si>
    <t>TRASLADO DEL AEROPUERTO DE MTY A SALTILLO A RAFAEL GONZALEZ NICACIO Y JORGE MACHUCA  FUNCIONARIOS DEL INAI</t>
  </si>
  <si>
    <t xml:space="preserve">LUIS ORLANDO RODRIGUEZ CARMONA </t>
  </si>
  <si>
    <t>AUXILIAR SERVICIOS GENERALES</t>
  </si>
  <si>
    <t>(MIL SETESCIENTOS OCHENTA Y OCHO PESOS 00/100 MN)</t>
  </si>
  <si>
    <t>MONTERREY N.L.</t>
  </si>
  <si>
    <t xml:space="preserve">LUIS GONZALEZ BRISEÑO </t>
  </si>
  <si>
    <t xml:space="preserve">COMISIONADO PRESIDENTE </t>
  </si>
  <si>
    <t>(DOS MIL QUINIETOS CUARENTA YSEIS  PESOS 00/100 MN)</t>
  </si>
  <si>
    <t>CONVERSATORIO: "EL ESTADO MEXICAMNO EN LA GARANTIA DE LOS SERVIDORES PÚBLICOS ¿QUE NOS DICEN LOS DATOS? EL 13 OCTUBRE 2022</t>
  </si>
  <si>
    <t>TRASLADO DE LA COMISIONADA PRESIDENTA DEL INAI BLANCA LILIA  IBARRA CADENA</t>
  </si>
  <si>
    <t>(DOS MIL SETESCIENTOS SETENTA Y SEIS  PESOS 00/100 MN)</t>
  </si>
  <si>
    <t xml:space="preserve">TRASLADO DEL PERSONAL DEL INAI AL AEROPUERTO POR LA SEMANA NACIONAL DE TRANSPARENCIA </t>
  </si>
  <si>
    <t xml:space="preserve">NOVIEMBRE </t>
  </si>
  <si>
    <t xml:space="preserve">4 TAXIS </t>
  </si>
  <si>
    <t>CDMX</t>
  </si>
  <si>
    <t xml:space="preserve">AEROPUETO MTY </t>
  </si>
  <si>
    <t xml:space="preserve">DIRECTOR DE CAPACITACION Y CULTURA DE LA TRANSPARENCIA </t>
  </si>
  <si>
    <t>(NUEVE MIL CIENTO CINCUENTA Y OCHO PESOS 00/100 MN)</t>
  </si>
  <si>
    <t xml:space="preserve">ENCUENTRO NACIONAL DEL PLAN DAI 2022-2023 DEL 30 OCTUBRE AL 01 NOVIEMBRE 2022 EN CDMX </t>
  </si>
  <si>
    <t>x</t>
  </si>
  <si>
    <t xml:space="preserve">COMPLEMENTO DE VIATICO "ENCUENTRO NACIONAL DEL PLAN DAI 2022-2023" DEL 30 OCTUBRE AL 01 NOVIEMBRE 2022 EN CDMX </t>
  </si>
  <si>
    <t xml:space="preserve">SE ASIGNA COMPLEMENTO DE VIATICO PARA USO DE TAXIS </t>
  </si>
  <si>
    <t xml:space="preserve">EN CDMX </t>
  </si>
  <si>
    <t>(MIL PESOS 00/100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</si>
</sst>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6" fillId="0" borderId="0" xfId="1" applyFo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5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5" xfId="2" applyFont="1" applyBorder="1" applyAlignment="1"/>
    <xf numFmtId="164" fontId="2" fillId="0" borderId="6" xfId="2" applyFont="1" applyBorder="1" applyAlignment="1"/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abSelected="1" zoomScaleNormal="100" workbookViewId="0">
      <selection activeCell="T19" sqref="T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12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6"/>
      <c r="M4" s="106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6"/>
      <c r="M5" s="106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31</v>
      </c>
      <c r="K8" s="103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1000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07"/>
      <c r="B11" s="181">
        <f>$M$9</f>
        <v>1000</v>
      </c>
      <c r="C11" s="182"/>
      <c r="D11" s="183" t="s">
        <v>116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113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30</v>
      </c>
      <c r="F16" s="103" t="s">
        <v>5</v>
      </c>
      <c r="G16" s="176" t="s">
        <v>11</v>
      </c>
      <c r="H16" s="120"/>
      <c r="I16" s="103" t="s">
        <v>12</v>
      </c>
      <c r="J16" s="18">
        <v>1</v>
      </c>
      <c r="K16" s="103" t="s">
        <v>13</v>
      </c>
      <c r="L16" s="176" t="s">
        <v>105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/>
      <c r="I18" s="177" t="s">
        <v>17</v>
      </c>
      <c r="J18" s="179"/>
      <c r="K18" s="19"/>
      <c r="L18" s="177" t="s">
        <v>18</v>
      </c>
      <c r="M18" s="179"/>
      <c r="N18" s="19" t="s">
        <v>106</v>
      </c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103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103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/>
      <c r="E25" s="103" t="s">
        <v>27</v>
      </c>
      <c r="F25" s="153"/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0</v>
      </c>
      <c r="N25" s="155"/>
    </row>
    <row r="26" spans="1:14">
      <c r="A26" s="5"/>
      <c r="B26" s="21" t="s">
        <v>31</v>
      </c>
      <c r="C26" s="6"/>
      <c r="D26" s="24"/>
      <c r="E26" s="103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/>
      <c r="D27" s="120"/>
      <c r="E27" s="120"/>
      <c r="F27" s="103" t="s">
        <v>27</v>
      </c>
      <c r="G27" s="120"/>
      <c r="H27" s="120"/>
      <c r="I27" s="120"/>
      <c r="J27" s="25"/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/>
      <c r="D28" s="120"/>
      <c r="E28" s="120"/>
      <c r="F28" s="103" t="s">
        <v>27</v>
      </c>
      <c r="G28" s="120"/>
      <c r="H28" s="120"/>
      <c r="I28" s="120"/>
      <c r="J28" s="25"/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/>
      <c r="D29" s="120"/>
      <c r="E29" s="120"/>
      <c r="F29" s="103" t="s">
        <v>27</v>
      </c>
      <c r="G29" s="120"/>
      <c r="H29" s="120"/>
      <c r="I29" s="120"/>
      <c r="J29" s="25"/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/>
      <c r="D30" s="120"/>
      <c r="E30" s="120"/>
      <c r="F30" s="103" t="s">
        <v>27</v>
      </c>
      <c r="G30" s="120"/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09"/>
      <c r="D31" s="109"/>
      <c r="E31" s="109"/>
      <c r="F31" s="103" t="s">
        <v>27</v>
      </c>
      <c r="G31" s="109"/>
      <c r="H31" s="109"/>
      <c r="I31" s="109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09"/>
      <c r="D32" s="109"/>
      <c r="E32" s="109"/>
      <c r="F32" s="103" t="s">
        <v>27</v>
      </c>
      <c r="G32" s="109"/>
      <c r="H32" s="109"/>
      <c r="I32" s="109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103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103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103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103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103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103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103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103" t="s">
        <v>27</v>
      </c>
      <c r="G40" s="109"/>
      <c r="H40" s="109"/>
      <c r="I40" s="109"/>
      <c r="J40" s="28"/>
      <c r="K40" s="6" t="s">
        <v>34</v>
      </c>
      <c r="L40" s="108"/>
      <c r="M40" s="144">
        <f>M25</f>
        <v>0</v>
      </c>
      <c r="N40" s="145"/>
    </row>
    <row r="41" spans="1:15">
      <c r="A41" s="5"/>
      <c r="B41" s="5"/>
      <c r="C41" s="109"/>
      <c r="D41" s="109"/>
      <c r="E41" s="109"/>
      <c r="F41" s="103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/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0</v>
      </c>
      <c r="K43" s="39"/>
      <c r="L43" s="105" t="s">
        <v>31</v>
      </c>
      <c r="M43" s="139">
        <f>J43*J44</f>
        <v>0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106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105" t="s">
        <v>41</v>
      </c>
      <c r="M45" s="139">
        <f>250*4</f>
        <v>1000</v>
      </c>
      <c r="N45" s="140"/>
    </row>
    <row r="46" spans="1:15">
      <c r="A46" s="5"/>
      <c r="B46" s="5" t="s">
        <v>42</v>
      </c>
      <c r="C46" s="6"/>
      <c r="D46" s="6"/>
      <c r="E46" s="108"/>
      <c r="F46" s="135">
        <v>0</v>
      </c>
      <c r="G46" s="136"/>
      <c r="H46" s="105"/>
      <c r="I46" s="105"/>
      <c r="J46" s="105"/>
      <c r="K46" s="6" t="s">
        <v>43</v>
      </c>
      <c r="L46" s="108"/>
      <c r="M46" s="131">
        <f>M43+M42+M40+M44+M45</f>
        <v>1000</v>
      </c>
      <c r="N46" s="132"/>
      <c r="O46" s="44"/>
    </row>
    <row r="47" spans="1:15">
      <c r="A47" s="5"/>
      <c r="B47" s="5" t="s">
        <v>44</v>
      </c>
      <c r="C47" s="6"/>
      <c r="D47" s="6"/>
      <c r="E47" s="108"/>
      <c r="F47" s="123">
        <v>0</v>
      </c>
      <c r="G47" s="124"/>
      <c r="H47" s="105"/>
      <c r="I47" s="105"/>
      <c r="J47" s="105"/>
      <c r="K47" s="6" t="s">
        <v>45</v>
      </c>
      <c r="L47" s="108"/>
      <c r="M47" s="131"/>
      <c r="N47" s="132"/>
    </row>
    <row r="48" spans="1:15">
      <c r="A48" s="5"/>
      <c r="B48" s="5" t="s">
        <v>46</v>
      </c>
      <c r="C48" s="6"/>
      <c r="D48" s="6"/>
      <c r="E48" s="108"/>
      <c r="F48" s="133">
        <f>SUM(F46:G47)</f>
        <v>0</v>
      </c>
      <c r="G48" s="134"/>
      <c r="H48" s="105"/>
      <c r="I48" s="105"/>
      <c r="J48" s="105"/>
      <c r="K48" s="6"/>
      <c r="L48" s="108"/>
      <c r="M48" s="45"/>
      <c r="N48" s="46"/>
    </row>
    <row r="49" spans="1:15">
      <c r="A49" s="5"/>
      <c r="B49" s="5" t="s">
        <v>47</v>
      </c>
      <c r="C49" s="6"/>
      <c r="D49" s="6"/>
      <c r="E49" s="108"/>
      <c r="F49" s="123">
        <v>0</v>
      </c>
      <c r="G49" s="124"/>
      <c r="H49" s="105"/>
      <c r="I49" s="105"/>
      <c r="J49" s="105"/>
      <c r="K49" s="6"/>
      <c r="L49" s="108"/>
      <c r="M49" s="45"/>
      <c r="N49" s="46"/>
    </row>
    <row r="50" spans="1:15">
      <c r="A50" s="5"/>
      <c r="B50" s="5" t="s">
        <v>46</v>
      </c>
      <c r="C50" s="6"/>
      <c r="D50" s="6"/>
      <c r="E50" s="108"/>
      <c r="F50" s="133">
        <f>SUM(F48:G49)</f>
        <v>0</v>
      </c>
      <c r="G50" s="134"/>
      <c r="H50" s="105"/>
      <c r="I50" s="105"/>
      <c r="J50" s="105"/>
      <c r="K50" s="6"/>
      <c r="L50" s="108"/>
      <c r="M50" s="45"/>
      <c r="N50" s="46"/>
    </row>
    <row r="51" spans="1:15">
      <c r="A51" s="5"/>
      <c r="B51" s="5" t="s">
        <v>31</v>
      </c>
      <c r="C51" s="6"/>
      <c r="D51" s="6"/>
      <c r="E51" s="108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108"/>
      <c r="F52" s="123">
        <v>0</v>
      </c>
      <c r="G52" s="124"/>
      <c r="H52" s="6"/>
      <c r="I52" s="49" t="s">
        <v>114</v>
      </c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108" t="s">
        <v>50</v>
      </c>
      <c r="F53" s="123">
        <v>0</v>
      </c>
      <c r="G53" s="124"/>
      <c r="H53" s="6"/>
      <c r="I53" s="52" t="s">
        <v>115</v>
      </c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108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108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108"/>
      <c r="F56" s="127">
        <f>+M46-F55</f>
        <v>1000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1000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102"/>
      <c r="C59" s="103"/>
      <c r="D59" s="103"/>
      <c r="E59" s="103"/>
      <c r="F59" s="103"/>
      <c r="G59" s="103"/>
      <c r="H59" s="6"/>
      <c r="I59" s="103"/>
      <c r="J59" s="103"/>
      <c r="K59" s="103"/>
      <c r="L59" s="103"/>
      <c r="M59" s="103"/>
      <c r="N59" s="104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63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109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3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1"/>
      <c r="M4" s="7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1"/>
      <c r="M5" s="7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68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2478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2"/>
      <c r="B11" s="181">
        <f>$M$9</f>
        <v>2478</v>
      </c>
      <c r="C11" s="182"/>
      <c r="D11" s="183" t="s">
        <v>78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77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11</v>
      </c>
      <c r="F16" s="68" t="s">
        <v>5</v>
      </c>
      <c r="G16" s="176" t="s">
        <v>11</v>
      </c>
      <c r="H16" s="120"/>
      <c r="I16" s="68" t="s">
        <v>12</v>
      </c>
      <c r="J16" s="18">
        <v>12</v>
      </c>
      <c r="K16" s="68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68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68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2</v>
      </c>
      <c r="E25" s="68" t="s">
        <v>27</v>
      </c>
      <c r="F25" s="153">
        <v>640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1280</v>
      </c>
      <c r="N25" s="155"/>
    </row>
    <row r="26" spans="1:14">
      <c r="A26" s="5"/>
      <c r="B26" s="21" t="s">
        <v>31</v>
      </c>
      <c r="C26" s="6"/>
      <c r="D26" s="24"/>
      <c r="E26" s="68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68" t="s">
        <v>27</v>
      </c>
      <c r="G27" s="120" t="s">
        <v>72</v>
      </c>
      <c r="H27" s="120"/>
      <c r="I27" s="120"/>
      <c r="J27" s="25">
        <v>150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72</v>
      </c>
      <c r="D28" s="120"/>
      <c r="E28" s="120"/>
      <c r="F28" s="68" t="s">
        <v>27</v>
      </c>
      <c r="G28" s="120" t="s">
        <v>32</v>
      </c>
      <c r="H28" s="120"/>
      <c r="I28" s="120"/>
      <c r="J28" s="25">
        <v>150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32</v>
      </c>
      <c r="D29" s="120"/>
      <c r="E29" s="120"/>
      <c r="F29" s="68" t="s">
        <v>27</v>
      </c>
      <c r="G29" s="120" t="s">
        <v>73</v>
      </c>
      <c r="H29" s="120"/>
      <c r="I29" s="120"/>
      <c r="J29" s="25">
        <v>60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 t="s">
        <v>74</v>
      </c>
      <c r="D30" s="120"/>
      <c r="E30" s="120"/>
      <c r="F30" s="68" t="s">
        <v>27</v>
      </c>
      <c r="G30" s="120" t="s">
        <v>32</v>
      </c>
      <c r="H30" s="120"/>
      <c r="I30" s="120"/>
      <c r="J30" s="25">
        <v>60</v>
      </c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 t="s">
        <v>35</v>
      </c>
      <c r="D31" s="120"/>
      <c r="E31" s="120"/>
      <c r="F31" s="68" t="s">
        <v>27</v>
      </c>
      <c r="G31" s="120" t="s">
        <v>35</v>
      </c>
      <c r="H31" s="120"/>
      <c r="I31" s="120"/>
      <c r="J31" s="25">
        <v>150</v>
      </c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68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68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68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68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68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68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68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68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68" t="s">
        <v>27</v>
      </c>
      <c r="G40" s="109"/>
      <c r="H40" s="109"/>
      <c r="I40" s="109"/>
      <c r="J40" s="28"/>
      <c r="K40" s="6" t="s">
        <v>34</v>
      </c>
      <c r="L40" s="73"/>
      <c r="M40" s="144">
        <f>M25</f>
        <v>1280</v>
      </c>
      <c r="N40" s="145"/>
    </row>
    <row r="41" spans="1:15">
      <c r="A41" s="5"/>
      <c r="B41" s="5"/>
      <c r="C41" s="109"/>
      <c r="D41" s="109"/>
      <c r="E41" s="109"/>
      <c r="F41" s="68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143*2</f>
        <v>286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570</v>
      </c>
      <c r="K43" s="39"/>
      <c r="L43" s="70" t="s">
        <v>31</v>
      </c>
      <c r="M43" s="139">
        <f>J43*J44</f>
        <v>912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71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70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73"/>
      <c r="F46" s="135">
        <v>0</v>
      </c>
      <c r="G46" s="136"/>
      <c r="H46" s="70"/>
      <c r="I46" s="70"/>
      <c r="J46" s="70"/>
      <c r="K46" s="6" t="s">
        <v>43</v>
      </c>
      <c r="L46" s="73"/>
      <c r="M46" s="131">
        <f>M43+M42+M40+M44+M45</f>
        <v>2478</v>
      </c>
      <c r="N46" s="132"/>
      <c r="O46" s="44"/>
    </row>
    <row r="47" spans="1:15">
      <c r="A47" s="5"/>
      <c r="B47" s="5" t="s">
        <v>44</v>
      </c>
      <c r="C47" s="6"/>
      <c r="D47" s="6"/>
      <c r="E47" s="73"/>
      <c r="F47" s="123">
        <v>0</v>
      </c>
      <c r="G47" s="124"/>
      <c r="H47" s="70"/>
      <c r="I47" s="70"/>
      <c r="J47" s="70"/>
      <c r="K47" s="6" t="s">
        <v>45</v>
      </c>
      <c r="L47" s="73"/>
      <c r="M47" s="131"/>
      <c r="N47" s="132"/>
    </row>
    <row r="48" spans="1:15">
      <c r="A48" s="5"/>
      <c r="B48" s="5" t="s">
        <v>46</v>
      </c>
      <c r="C48" s="6"/>
      <c r="D48" s="6"/>
      <c r="E48" s="73"/>
      <c r="F48" s="133">
        <f>SUM(F46:G47)</f>
        <v>0</v>
      </c>
      <c r="G48" s="134"/>
      <c r="H48" s="70"/>
      <c r="I48" s="70"/>
      <c r="J48" s="70"/>
      <c r="K48" s="6"/>
      <c r="L48" s="73"/>
      <c r="M48" s="45"/>
      <c r="N48" s="46"/>
    </row>
    <row r="49" spans="1:15">
      <c r="A49" s="5"/>
      <c r="B49" s="5" t="s">
        <v>47</v>
      </c>
      <c r="C49" s="6"/>
      <c r="D49" s="6"/>
      <c r="E49" s="73"/>
      <c r="F49" s="123">
        <v>0</v>
      </c>
      <c r="G49" s="124"/>
      <c r="H49" s="70"/>
      <c r="I49" s="70"/>
      <c r="J49" s="70"/>
      <c r="K49" s="6"/>
      <c r="L49" s="73"/>
      <c r="M49" s="45"/>
      <c r="N49" s="46"/>
    </row>
    <row r="50" spans="1:15">
      <c r="A50" s="5"/>
      <c r="B50" s="5" t="s">
        <v>46</v>
      </c>
      <c r="C50" s="6"/>
      <c r="D50" s="6"/>
      <c r="E50" s="73"/>
      <c r="F50" s="133">
        <f>SUM(F48:G49)</f>
        <v>0</v>
      </c>
      <c r="G50" s="134"/>
      <c r="H50" s="70"/>
      <c r="I50" s="70"/>
      <c r="J50" s="70"/>
      <c r="K50" s="6"/>
      <c r="L50" s="73"/>
      <c r="M50" s="45"/>
      <c r="N50" s="46"/>
    </row>
    <row r="51" spans="1:15">
      <c r="A51" s="5"/>
      <c r="B51" s="5" t="s">
        <v>31</v>
      </c>
      <c r="C51" s="6"/>
      <c r="D51" s="6"/>
      <c r="E51" s="73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73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73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73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73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73"/>
      <c r="F56" s="127">
        <f>+M46-F55</f>
        <v>2478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2478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67"/>
      <c r="C59" s="68"/>
      <c r="D59" s="68"/>
      <c r="E59" s="68"/>
      <c r="F59" s="68"/>
      <c r="G59" s="68"/>
      <c r="H59" s="6"/>
      <c r="I59" s="68"/>
      <c r="J59" s="68"/>
      <c r="K59" s="68"/>
      <c r="L59" s="68"/>
      <c r="M59" s="68"/>
      <c r="N59" s="69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75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76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 t="s">
        <v>59</v>
      </c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7" zoomScaleNormal="100" workbookViewId="0">
      <selection activeCell="S30" sqref="S3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2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6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3408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20"/>
      <c r="B11" s="181">
        <f>$M$9</f>
        <v>3408</v>
      </c>
      <c r="C11" s="182"/>
      <c r="D11" s="183" t="s">
        <v>70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66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6</v>
      </c>
      <c r="F16" s="16" t="s">
        <v>5</v>
      </c>
      <c r="G16" s="176" t="s">
        <v>11</v>
      </c>
      <c r="H16" s="120"/>
      <c r="I16" s="16" t="s">
        <v>12</v>
      </c>
      <c r="J16" s="18">
        <v>7</v>
      </c>
      <c r="K16" s="16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/>
      <c r="I18" s="177" t="s">
        <v>17</v>
      </c>
      <c r="J18" s="179"/>
      <c r="K18" s="19"/>
      <c r="L18" s="177" t="s">
        <v>18</v>
      </c>
      <c r="M18" s="179"/>
      <c r="N18" s="19" t="s">
        <v>71</v>
      </c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16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>
        <v>1</v>
      </c>
      <c r="E24" s="16" t="s">
        <v>27</v>
      </c>
      <c r="F24" s="139">
        <v>1280</v>
      </c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16" t="s">
        <v>27</v>
      </c>
      <c r="F25" s="153">
        <v>880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2160</v>
      </c>
      <c r="N25" s="155"/>
    </row>
    <row r="26" spans="1:14">
      <c r="A26" s="5"/>
      <c r="B26" s="21" t="s">
        <v>31</v>
      </c>
      <c r="C26" s="6"/>
      <c r="D26" s="24"/>
      <c r="E26" s="16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16" t="s">
        <v>27</v>
      </c>
      <c r="G27" s="120" t="s">
        <v>67</v>
      </c>
      <c r="H27" s="120"/>
      <c r="I27" s="120"/>
      <c r="J27" s="25">
        <v>340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67</v>
      </c>
      <c r="D28" s="120"/>
      <c r="E28" s="120"/>
      <c r="F28" s="16" t="s">
        <v>27</v>
      </c>
      <c r="G28" s="120" t="s">
        <v>32</v>
      </c>
      <c r="H28" s="120"/>
      <c r="I28" s="120"/>
      <c r="J28" s="25">
        <v>340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35</v>
      </c>
      <c r="D29" s="120"/>
      <c r="E29" s="120"/>
      <c r="F29" s="16" t="s">
        <v>27</v>
      </c>
      <c r="G29" s="120" t="s">
        <v>35</v>
      </c>
      <c r="H29" s="120"/>
      <c r="I29" s="120"/>
      <c r="J29" s="25">
        <v>100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/>
      <c r="D30" s="120"/>
      <c r="E30" s="120"/>
      <c r="F30" s="16" t="s">
        <v>27</v>
      </c>
      <c r="G30" s="120"/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/>
      <c r="D31" s="120"/>
      <c r="E31" s="120"/>
      <c r="F31" s="16" t="s">
        <v>27</v>
      </c>
      <c r="G31" s="120"/>
      <c r="H31" s="120"/>
      <c r="I31" s="120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16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16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16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16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16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16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16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16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16" t="s">
        <v>27</v>
      </c>
      <c r="G40" s="109"/>
      <c r="H40" s="109"/>
      <c r="I40" s="109"/>
      <c r="J40" s="28"/>
      <c r="K40" s="6" t="s">
        <v>34</v>
      </c>
      <c r="L40" s="31"/>
      <c r="M40" s="144">
        <f>M25</f>
        <v>2160</v>
      </c>
      <c r="N40" s="145"/>
    </row>
    <row r="41" spans="1:15">
      <c r="A41" s="5"/>
      <c r="B41" s="5"/>
      <c r="C41" s="109"/>
      <c r="D41" s="109"/>
      <c r="E41" s="109"/>
      <c r="F41" s="16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46"/>
      <c r="N42" s="147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780</v>
      </c>
      <c r="K43" s="39"/>
      <c r="L43" s="40" t="s">
        <v>31</v>
      </c>
      <c r="M43" s="139">
        <f>J43*J44</f>
        <v>1248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40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31"/>
      <c r="F46" s="135">
        <v>0</v>
      </c>
      <c r="G46" s="136"/>
      <c r="H46" s="40"/>
      <c r="I46" s="40"/>
      <c r="J46" s="40"/>
      <c r="K46" s="6" t="s">
        <v>43</v>
      </c>
      <c r="L46" s="31"/>
      <c r="M46" s="131">
        <f>M43+M42+M40+M44+M45</f>
        <v>3408</v>
      </c>
      <c r="N46" s="132"/>
      <c r="O46" s="44"/>
    </row>
    <row r="47" spans="1:15">
      <c r="A47" s="5"/>
      <c r="B47" s="5" t="s">
        <v>44</v>
      </c>
      <c r="C47" s="6"/>
      <c r="D47" s="6"/>
      <c r="E47" s="31"/>
      <c r="F47" s="123">
        <v>0</v>
      </c>
      <c r="G47" s="124"/>
      <c r="H47" s="40"/>
      <c r="I47" s="40"/>
      <c r="J47" s="40"/>
      <c r="K47" s="6" t="s">
        <v>45</v>
      </c>
      <c r="L47" s="31"/>
      <c r="M47" s="131"/>
      <c r="N47" s="132"/>
    </row>
    <row r="48" spans="1:15">
      <c r="A48" s="5"/>
      <c r="B48" s="5" t="s">
        <v>46</v>
      </c>
      <c r="C48" s="6"/>
      <c r="D48" s="6"/>
      <c r="E48" s="31"/>
      <c r="F48" s="133">
        <f>SUM(F46:G47)</f>
        <v>0</v>
      </c>
      <c r="G48" s="134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47</v>
      </c>
      <c r="C49" s="6"/>
      <c r="D49" s="6"/>
      <c r="E49" s="31"/>
      <c r="F49" s="123">
        <v>0</v>
      </c>
      <c r="G49" s="124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46</v>
      </c>
      <c r="C50" s="6"/>
      <c r="D50" s="6"/>
      <c r="E50" s="31"/>
      <c r="F50" s="133">
        <f>SUM(F48:G49)</f>
        <v>0</v>
      </c>
      <c r="G50" s="134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31</v>
      </c>
      <c r="C51" s="6"/>
      <c r="D51" s="6"/>
      <c r="E51" s="31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31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31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31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31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31"/>
      <c r="F56" s="127">
        <f>+M46-F55</f>
        <v>3408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3408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68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69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 t="s">
        <v>59</v>
      </c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15" zoomScaleNormal="100" workbookViewId="0">
      <selection activeCell="T42" sqref="T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1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3</v>
      </c>
      <c r="K8" s="15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2306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7"/>
      <c r="B11" s="181">
        <f>$M$9</f>
        <v>2306</v>
      </c>
      <c r="C11" s="182"/>
      <c r="D11" s="183" t="s">
        <v>8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65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4</v>
      </c>
      <c r="F16" s="15" t="s">
        <v>5</v>
      </c>
      <c r="G16" s="176" t="s">
        <v>11</v>
      </c>
      <c r="H16" s="120"/>
      <c r="I16" s="15" t="s">
        <v>12</v>
      </c>
      <c r="J16" s="18">
        <v>4</v>
      </c>
      <c r="K16" s="15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15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15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15" t="s">
        <v>27</v>
      </c>
      <c r="F25" s="153">
        <v>880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880</v>
      </c>
      <c r="N25" s="155"/>
    </row>
    <row r="26" spans="1:14">
      <c r="A26" s="5"/>
      <c r="B26" s="21" t="s">
        <v>31</v>
      </c>
      <c r="C26" s="6"/>
      <c r="D26" s="24"/>
      <c r="E26" s="15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15" t="s">
        <v>27</v>
      </c>
      <c r="G27" s="120" t="s">
        <v>33</v>
      </c>
      <c r="H27" s="120"/>
      <c r="I27" s="120"/>
      <c r="J27" s="25">
        <v>220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33</v>
      </c>
      <c r="D28" s="120"/>
      <c r="E28" s="120"/>
      <c r="F28" s="15" t="s">
        <v>27</v>
      </c>
      <c r="G28" s="120" t="s">
        <v>32</v>
      </c>
      <c r="H28" s="120"/>
      <c r="I28" s="120"/>
      <c r="J28" s="25">
        <v>220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35</v>
      </c>
      <c r="D29" s="120"/>
      <c r="E29" s="120"/>
      <c r="F29" s="15" t="s">
        <v>27</v>
      </c>
      <c r="G29" s="120" t="s">
        <v>35</v>
      </c>
      <c r="H29" s="120"/>
      <c r="I29" s="120"/>
      <c r="J29" s="25">
        <v>100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/>
      <c r="D30" s="120"/>
      <c r="E30" s="120"/>
      <c r="F30" s="15" t="s">
        <v>27</v>
      </c>
      <c r="G30" s="120"/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/>
      <c r="D31" s="120"/>
      <c r="E31" s="120"/>
      <c r="F31" s="15" t="s">
        <v>27</v>
      </c>
      <c r="G31" s="120"/>
      <c r="H31" s="120"/>
      <c r="I31" s="120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15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15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15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15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15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15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15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15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15" t="s">
        <v>27</v>
      </c>
      <c r="G40" s="109"/>
      <c r="H40" s="109"/>
      <c r="I40" s="109"/>
      <c r="J40" s="28"/>
      <c r="K40" s="6" t="s">
        <v>34</v>
      </c>
      <c r="L40" s="31"/>
      <c r="M40" s="144">
        <f>M25</f>
        <v>880</v>
      </c>
      <c r="N40" s="145"/>
    </row>
    <row r="41" spans="1:15">
      <c r="A41" s="5"/>
      <c r="B41" s="5"/>
      <c r="C41" s="109"/>
      <c r="D41" s="109"/>
      <c r="E41" s="109"/>
      <c r="F41" s="15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46">
        <f>281*2</f>
        <v>562</v>
      </c>
      <c r="N42" s="147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540</v>
      </c>
      <c r="K43" s="39"/>
      <c r="L43" s="40" t="s">
        <v>31</v>
      </c>
      <c r="M43" s="139">
        <f>J43*J44</f>
        <v>864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40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31"/>
      <c r="F46" s="135">
        <v>0</v>
      </c>
      <c r="G46" s="136"/>
      <c r="H46" s="40"/>
      <c r="I46" s="40"/>
      <c r="J46" s="40"/>
      <c r="K46" s="6" t="s">
        <v>43</v>
      </c>
      <c r="L46" s="31"/>
      <c r="M46" s="131">
        <f>M43+M42+M40+M44+M45</f>
        <v>2306</v>
      </c>
      <c r="N46" s="132"/>
      <c r="O46" s="44"/>
    </row>
    <row r="47" spans="1:15">
      <c r="A47" s="5"/>
      <c r="B47" s="5" t="s">
        <v>44</v>
      </c>
      <c r="C47" s="6"/>
      <c r="D47" s="6"/>
      <c r="E47" s="31"/>
      <c r="F47" s="123">
        <v>0</v>
      </c>
      <c r="G47" s="124"/>
      <c r="H47" s="40"/>
      <c r="I47" s="40"/>
      <c r="J47" s="40"/>
      <c r="K47" s="6" t="s">
        <v>45</v>
      </c>
      <c r="L47" s="31"/>
      <c r="M47" s="131"/>
      <c r="N47" s="132"/>
    </row>
    <row r="48" spans="1:15">
      <c r="A48" s="5"/>
      <c r="B48" s="5" t="s">
        <v>46</v>
      </c>
      <c r="C48" s="6"/>
      <c r="D48" s="6"/>
      <c r="E48" s="31"/>
      <c r="F48" s="133">
        <f>SUM(F46:G47)</f>
        <v>0</v>
      </c>
      <c r="G48" s="134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47</v>
      </c>
      <c r="C49" s="6"/>
      <c r="D49" s="6"/>
      <c r="E49" s="31"/>
      <c r="F49" s="123">
        <v>0</v>
      </c>
      <c r="G49" s="124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46</v>
      </c>
      <c r="C50" s="6"/>
      <c r="D50" s="6"/>
      <c r="E50" s="31"/>
      <c r="F50" s="133">
        <f>SUM(F48:G49)</f>
        <v>0</v>
      </c>
      <c r="G50" s="134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31</v>
      </c>
      <c r="C51" s="6"/>
      <c r="D51" s="6"/>
      <c r="E51" s="31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31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31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31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31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31"/>
      <c r="F56" s="127">
        <f>+M46-F55</f>
        <v>2306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2306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63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64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 t="s">
        <v>59</v>
      </c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B19" sqref="B19:N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11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9"/>
      <c r="M4" s="9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9"/>
      <c r="M5" s="9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28</v>
      </c>
      <c r="K8" s="96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9158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00"/>
      <c r="B11" s="181">
        <f>$M$9</f>
        <v>9158</v>
      </c>
      <c r="C11" s="182"/>
      <c r="D11" s="183" t="s">
        <v>110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111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30</v>
      </c>
      <c r="F16" s="96" t="s">
        <v>5</v>
      </c>
      <c r="G16" s="176" t="s">
        <v>11</v>
      </c>
      <c r="H16" s="120"/>
      <c r="I16" s="96" t="s">
        <v>12</v>
      </c>
      <c r="J16" s="18">
        <v>1</v>
      </c>
      <c r="K16" s="96" t="s">
        <v>13</v>
      </c>
      <c r="L16" s="176" t="s">
        <v>105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 t="s">
        <v>112</v>
      </c>
      <c r="E18" s="177" t="s">
        <v>15</v>
      </c>
      <c r="F18" s="178"/>
      <c r="G18" s="179"/>
      <c r="H18" s="19"/>
      <c r="I18" s="177" t="s">
        <v>17</v>
      </c>
      <c r="J18" s="179"/>
      <c r="K18" s="19" t="s">
        <v>16</v>
      </c>
      <c r="L18" s="177" t="s">
        <v>18</v>
      </c>
      <c r="M18" s="179"/>
      <c r="N18" s="19" t="s">
        <v>106</v>
      </c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96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>
        <v>2</v>
      </c>
      <c r="E24" s="96" t="s">
        <v>27</v>
      </c>
      <c r="F24" s="139">
        <v>2800</v>
      </c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96" t="s">
        <v>27</v>
      </c>
      <c r="F25" s="153">
        <v>880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6480</v>
      </c>
      <c r="N25" s="155"/>
    </row>
    <row r="26" spans="1:14">
      <c r="A26" s="5"/>
      <c r="B26" s="21" t="s">
        <v>31</v>
      </c>
      <c r="C26" s="6"/>
      <c r="D26" s="24"/>
      <c r="E26" s="96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96" t="s">
        <v>27</v>
      </c>
      <c r="G27" s="120" t="s">
        <v>84</v>
      </c>
      <c r="H27" s="120"/>
      <c r="I27" s="120"/>
      <c r="J27" s="25">
        <v>115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84</v>
      </c>
      <c r="D28" s="120"/>
      <c r="E28" s="120"/>
      <c r="F28" s="96" t="s">
        <v>27</v>
      </c>
      <c r="G28" s="120" t="s">
        <v>107</v>
      </c>
      <c r="H28" s="120"/>
      <c r="I28" s="120"/>
      <c r="J28" s="25"/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107</v>
      </c>
      <c r="D29" s="120"/>
      <c r="E29" s="120"/>
      <c r="F29" s="96" t="s">
        <v>27</v>
      </c>
      <c r="G29" s="120" t="s">
        <v>108</v>
      </c>
      <c r="H29" s="120"/>
      <c r="I29" s="120"/>
      <c r="J29" s="25"/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 t="s">
        <v>84</v>
      </c>
      <c r="D30" s="120"/>
      <c r="E30" s="120"/>
      <c r="F30" s="96" t="s">
        <v>27</v>
      </c>
      <c r="G30" s="120" t="s">
        <v>32</v>
      </c>
      <c r="H30" s="120"/>
      <c r="I30" s="120"/>
      <c r="J30" s="25">
        <v>115</v>
      </c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09"/>
      <c r="D31" s="109"/>
      <c r="E31" s="109"/>
      <c r="F31" s="96" t="s">
        <v>27</v>
      </c>
      <c r="G31" s="109"/>
      <c r="H31" s="109"/>
      <c r="I31" s="109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09"/>
      <c r="D32" s="109"/>
      <c r="E32" s="109"/>
      <c r="F32" s="96" t="s">
        <v>27</v>
      </c>
      <c r="G32" s="109"/>
      <c r="H32" s="109"/>
      <c r="I32" s="109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96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96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96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96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96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96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96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96" t="s">
        <v>27</v>
      </c>
      <c r="G40" s="109"/>
      <c r="H40" s="109"/>
      <c r="I40" s="109"/>
      <c r="J40" s="28"/>
      <c r="K40" s="6" t="s">
        <v>34</v>
      </c>
      <c r="L40" s="101"/>
      <c r="M40" s="144">
        <f>M25</f>
        <v>6480</v>
      </c>
      <c r="N40" s="145"/>
    </row>
    <row r="41" spans="1:15">
      <c r="A41" s="5"/>
      <c r="B41" s="5"/>
      <c r="C41" s="109"/>
      <c r="D41" s="109"/>
      <c r="E41" s="109"/>
      <c r="F41" s="96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310*2</f>
        <v>620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230</v>
      </c>
      <c r="K43" s="39"/>
      <c r="L43" s="98" t="s">
        <v>31</v>
      </c>
      <c r="M43" s="139">
        <f>J43*J44</f>
        <v>368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99" t="s">
        <v>39</v>
      </c>
      <c r="J44" s="42">
        <v>1.6</v>
      </c>
      <c r="K44" s="137" t="s">
        <v>40</v>
      </c>
      <c r="L44" s="138"/>
      <c r="M44" s="139">
        <f>230*3</f>
        <v>690</v>
      </c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98" t="s">
        <v>41</v>
      </c>
      <c r="M45" s="139">
        <f>250*4</f>
        <v>1000</v>
      </c>
      <c r="N45" s="140"/>
    </row>
    <row r="46" spans="1:15">
      <c r="A46" s="5"/>
      <c r="B46" s="5" t="s">
        <v>42</v>
      </c>
      <c r="C46" s="6"/>
      <c r="D46" s="6"/>
      <c r="E46" s="101"/>
      <c r="F46" s="135">
        <v>0</v>
      </c>
      <c r="G46" s="136"/>
      <c r="H46" s="98"/>
      <c r="I46" s="98"/>
      <c r="J46" s="98"/>
      <c r="K46" s="6" t="s">
        <v>43</v>
      </c>
      <c r="L46" s="101"/>
      <c r="M46" s="131">
        <f>M43+M42+M40+M44+M45</f>
        <v>9158</v>
      </c>
      <c r="N46" s="132"/>
      <c r="O46" s="44"/>
    </row>
    <row r="47" spans="1:15">
      <c r="A47" s="5"/>
      <c r="B47" s="5" t="s">
        <v>44</v>
      </c>
      <c r="C47" s="6"/>
      <c r="D47" s="6"/>
      <c r="E47" s="101"/>
      <c r="F47" s="123">
        <v>0</v>
      </c>
      <c r="G47" s="124"/>
      <c r="H47" s="98"/>
      <c r="I47" s="98"/>
      <c r="J47" s="98"/>
      <c r="K47" s="6" t="s">
        <v>45</v>
      </c>
      <c r="L47" s="101"/>
      <c r="M47" s="131"/>
      <c r="N47" s="132"/>
    </row>
    <row r="48" spans="1:15">
      <c r="A48" s="5"/>
      <c r="B48" s="5" t="s">
        <v>46</v>
      </c>
      <c r="C48" s="6"/>
      <c r="D48" s="6"/>
      <c r="E48" s="101"/>
      <c r="F48" s="133">
        <f>SUM(F46:G47)</f>
        <v>0</v>
      </c>
      <c r="G48" s="134"/>
      <c r="H48" s="98"/>
      <c r="I48" s="98"/>
      <c r="J48" s="98"/>
      <c r="K48" s="6"/>
      <c r="L48" s="101"/>
      <c r="M48" s="45"/>
      <c r="N48" s="46"/>
    </row>
    <row r="49" spans="1:15">
      <c r="A49" s="5"/>
      <c r="B49" s="5" t="s">
        <v>47</v>
      </c>
      <c r="C49" s="6"/>
      <c r="D49" s="6"/>
      <c r="E49" s="101"/>
      <c r="F49" s="123">
        <v>0</v>
      </c>
      <c r="G49" s="124"/>
      <c r="H49" s="98"/>
      <c r="I49" s="98"/>
      <c r="J49" s="98"/>
      <c r="K49" s="6"/>
      <c r="L49" s="101"/>
      <c r="M49" s="45"/>
      <c r="N49" s="46"/>
    </row>
    <row r="50" spans="1:15">
      <c r="A50" s="5"/>
      <c r="B50" s="5" t="s">
        <v>46</v>
      </c>
      <c r="C50" s="6"/>
      <c r="D50" s="6"/>
      <c r="E50" s="101"/>
      <c r="F50" s="133">
        <f>SUM(F48:G49)</f>
        <v>0</v>
      </c>
      <c r="G50" s="134"/>
      <c r="H50" s="98"/>
      <c r="I50" s="98"/>
      <c r="J50" s="98"/>
      <c r="K50" s="6"/>
      <c r="L50" s="101"/>
      <c r="M50" s="45"/>
      <c r="N50" s="46"/>
    </row>
    <row r="51" spans="1:15">
      <c r="A51" s="5"/>
      <c r="B51" s="5" t="s">
        <v>31</v>
      </c>
      <c r="C51" s="6"/>
      <c r="D51" s="6"/>
      <c r="E51" s="101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101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101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101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101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101"/>
      <c r="F56" s="127">
        <f>+M46-F55</f>
        <v>9158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9158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95"/>
      <c r="C59" s="96"/>
      <c r="D59" s="96"/>
      <c r="E59" s="96"/>
      <c r="F59" s="96"/>
      <c r="G59" s="96"/>
      <c r="H59" s="6"/>
      <c r="I59" s="96"/>
      <c r="J59" s="96"/>
      <c r="K59" s="96"/>
      <c r="L59" s="96"/>
      <c r="M59" s="96"/>
      <c r="N59" s="97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63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109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30:E30"/>
    <mergeCell ref="G30:I30"/>
    <mergeCell ref="C27:E27"/>
    <mergeCell ref="G27:I27"/>
    <mergeCell ref="M27:N27"/>
    <mergeCell ref="C28:E28"/>
    <mergeCell ref="G28:I28"/>
    <mergeCell ref="C29:E29"/>
    <mergeCell ref="G29:I29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F51:G51"/>
    <mergeCell ref="K44:L44"/>
    <mergeCell ref="M44:N44"/>
    <mergeCell ref="F45:G45"/>
    <mergeCell ref="M45:N45"/>
    <mergeCell ref="F46:G46"/>
    <mergeCell ref="M46:N46"/>
    <mergeCell ref="F47:G47"/>
    <mergeCell ref="M47:N47"/>
    <mergeCell ref="F48:G48"/>
    <mergeCell ref="F49:G49"/>
    <mergeCell ref="F50:G50"/>
    <mergeCell ref="F53:G53"/>
    <mergeCell ref="F54:G54"/>
    <mergeCell ref="F55:G55"/>
    <mergeCell ref="F56:G56"/>
    <mergeCell ref="F57:G57"/>
    <mergeCell ref="G31:I31"/>
    <mergeCell ref="C31:E31"/>
    <mergeCell ref="B63:G63"/>
    <mergeCell ref="I63:N63"/>
    <mergeCell ref="B64:G64"/>
    <mergeCell ref="I64:N64"/>
    <mergeCell ref="G32:I32"/>
    <mergeCell ref="C32:E32"/>
    <mergeCell ref="B58:G58"/>
    <mergeCell ref="I58:N58"/>
    <mergeCell ref="B60:G60"/>
    <mergeCell ref="B61:G61"/>
    <mergeCell ref="I61:N61"/>
    <mergeCell ref="B62:G62"/>
    <mergeCell ref="I62:N62"/>
    <mergeCell ref="F52:G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10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2"/>
      <c r="M4" s="92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2"/>
      <c r="M5" s="92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12</v>
      </c>
      <c r="K8" s="89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1768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3"/>
      <c r="B11" s="181">
        <f>$M$9</f>
        <v>1768</v>
      </c>
      <c r="C11" s="182"/>
      <c r="D11" s="183" t="s">
        <v>103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104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12</v>
      </c>
      <c r="F16" s="89" t="s">
        <v>5</v>
      </c>
      <c r="G16" s="176" t="s">
        <v>11</v>
      </c>
      <c r="H16" s="120"/>
      <c r="I16" s="89" t="s">
        <v>12</v>
      </c>
      <c r="J16" s="18">
        <v>12</v>
      </c>
      <c r="K16" s="89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89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89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89" t="s">
        <v>27</v>
      </c>
      <c r="F25" s="153">
        <v>620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620</v>
      </c>
      <c r="N25" s="155"/>
    </row>
    <row r="26" spans="1:14">
      <c r="A26" s="5"/>
      <c r="B26" s="21" t="s">
        <v>31</v>
      </c>
      <c r="C26" s="6"/>
      <c r="D26" s="24"/>
      <c r="E26" s="89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89" t="s">
        <v>27</v>
      </c>
      <c r="G27" s="120" t="s">
        <v>84</v>
      </c>
      <c r="H27" s="120"/>
      <c r="I27" s="120"/>
      <c r="J27" s="25">
        <v>115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84</v>
      </c>
      <c r="D28" s="120"/>
      <c r="E28" s="120"/>
      <c r="F28" s="89" t="s">
        <v>27</v>
      </c>
      <c r="G28" s="120" t="s">
        <v>32</v>
      </c>
      <c r="H28" s="120"/>
      <c r="I28" s="120"/>
      <c r="J28" s="25">
        <v>115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35</v>
      </c>
      <c r="D29" s="120"/>
      <c r="E29" s="120"/>
      <c r="F29" s="89" t="s">
        <v>27</v>
      </c>
      <c r="G29" s="120" t="s">
        <v>35</v>
      </c>
      <c r="H29" s="120"/>
      <c r="I29" s="120"/>
      <c r="J29" s="25">
        <v>100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/>
      <c r="D30" s="120"/>
      <c r="E30" s="120"/>
      <c r="F30" s="89" t="s">
        <v>27</v>
      </c>
      <c r="G30" s="120"/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/>
      <c r="D31" s="120"/>
      <c r="E31" s="120"/>
      <c r="F31" s="89" t="s">
        <v>27</v>
      </c>
      <c r="G31" s="120"/>
      <c r="H31" s="120"/>
      <c r="I31" s="120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89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89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89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89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89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89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89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89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89" t="s">
        <v>27</v>
      </c>
      <c r="G40" s="109"/>
      <c r="H40" s="109"/>
      <c r="I40" s="109"/>
      <c r="J40" s="28"/>
      <c r="K40" s="6" t="s">
        <v>34</v>
      </c>
      <c r="L40" s="94"/>
      <c r="M40" s="144">
        <f>M25</f>
        <v>620</v>
      </c>
      <c r="N40" s="145"/>
    </row>
    <row r="41" spans="1:15">
      <c r="A41" s="5"/>
      <c r="B41" s="5"/>
      <c r="C41" s="109"/>
      <c r="D41" s="109"/>
      <c r="E41" s="109"/>
      <c r="F41" s="89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310*2</f>
        <v>620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330</v>
      </c>
      <c r="K43" s="39"/>
      <c r="L43" s="91" t="s">
        <v>31</v>
      </c>
      <c r="M43" s="139">
        <f>J43*J44</f>
        <v>528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92" t="s">
        <v>39</v>
      </c>
      <c r="J44" s="42">
        <v>1.6</v>
      </c>
      <c r="K44" s="137" t="s">
        <v>40</v>
      </c>
      <c r="L44" s="138"/>
      <c r="M44" s="139">
        <v>0</v>
      </c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91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94"/>
      <c r="F46" s="135">
        <v>0</v>
      </c>
      <c r="G46" s="136"/>
      <c r="H46" s="91"/>
      <c r="I46" s="91"/>
      <c r="J46" s="91"/>
      <c r="K46" s="6" t="s">
        <v>43</v>
      </c>
      <c r="L46" s="94"/>
      <c r="M46" s="131">
        <f>M43+M42+M40+M44+M45</f>
        <v>1768</v>
      </c>
      <c r="N46" s="132"/>
      <c r="O46" s="44"/>
    </row>
    <row r="47" spans="1:15">
      <c r="A47" s="5"/>
      <c r="B47" s="5" t="s">
        <v>44</v>
      </c>
      <c r="C47" s="6"/>
      <c r="D47" s="6"/>
      <c r="E47" s="94"/>
      <c r="F47" s="123">
        <v>0</v>
      </c>
      <c r="G47" s="124"/>
      <c r="H47" s="91"/>
      <c r="I47" s="91"/>
      <c r="J47" s="91"/>
      <c r="K47" s="6" t="s">
        <v>45</v>
      </c>
      <c r="L47" s="94"/>
      <c r="M47" s="131"/>
      <c r="N47" s="132"/>
    </row>
    <row r="48" spans="1:15">
      <c r="A48" s="5"/>
      <c r="B48" s="5" t="s">
        <v>46</v>
      </c>
      <c r="C48" s="6"/>
      <c r="D48" s="6"/>
      <c r="E48" s="94"/>
      <c r="F48" s="133">
        <f>SUM(F46:G47)</f>
        <v>0</v>
      </c>
      <c r="G48" s="134"/>
      <c r="H48" s="91"/>
      <c r="I48" s="91"/>
      <c r="J48" s="91"/>
      <c r="K48" s="6"/>
      <c r="L48" s="94"/>
      <c r="M48" s="45"/>
      <c r="N48" s="46"/>
    </row>
    <row r="49" spans="1:15">
      <c r="A49" s="5"/>
      <c r="B49" s="5" t="s">
        <v>47</v>
      </c>
      <c r="C49" s="6"/>
      <c r="D49" s="6"/>
      <c r="E49" s="94"/>
      <c r="F49" s="123">
        <v>0</v>
      </c>
      <c r="G49" s="124"/>
      <c r="H49" s="91"/>
      <c r="I49" s="91"/>
      <c r="J49" s="91"/>
      <c r="K49" s="6"/>
      <c r="L49" s="94"/>
      <c r="M49" s="45"/>
      <c r="N49" s="46"/>
    </row>
    <row r="50" spans="1:15">
      <c r="A50" s="5"/>
      <c r="B50" s="5" t="s">
        <v>46</v>
      </c>
      <c r="C50" s="6"/>
      <c r="D50" s="6"/>
      <c r="E50" s="94"/>
      <c r="F50" s="133">
        <f>SUM(F48:G49)</f>
        <v>0</v>
      </c>
      <c r="G50" s="134"/>
      <c r="H50" s="91"/>
      <c r="I50" s="91"/>
      <c r="J50" s="91"/>
      <c r="K50" s="6"/>
      <c r="L50" s="94"/>
      <c r="M50" s="45"/>
      <c r="N50" s="46"/>
    </row>
    <row r="51" spans="1:15">
      <c r="A51" s="5"/>
      <c r="B51" s="5" t="s">
        <v>31</v>
      </c>
      <c r="C51" s="6"/>
      <c r="D51" s="6"/>
      <c r="E51" s="94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94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94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94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94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94"/>
      <c r="F56" s="127">
        <f>+M46-F55</f>
        <v>1768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1768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88"/>
      <c r="C59" s="89"/>
      <c r="D59" s="89"/>
      <c r="E59" s="89"/>
      <c r="F59" s="89"/>
      <c r="G59" s="89"/>
      <c r="H59" s="6"/>
      <c r="I59" s="89"/>
      <c r="J59" s="89"/>
      <c r="K59" s="89"/>
      <c r="L59" s="89"/>
      <c r="M59" s="89"/>
      <c r="N59" s="90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94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99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9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5"/>
      <c r="M5" s="85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82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2776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86"/>
      <c r="B11" s="181">
        <f>$M$9</f>
        <v>2776</v>
      </c>
      <c r="C11" s="182"/>
      <c r="D11" s="183" t="s">
        <v>103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102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12</v>
      </c>
      <c r="F16" s="82" t="s">
        <v>5</v>
      </c>
      <c r="G16" s="176" t="s">
        <v>11</v>
      </c>
      <c r="H16" s="120"/>
      <c r="I16" s="82" t="s">
        <v>12</v>
      </c>
      <c r="J16" s="18">
        <v>12</v>
      </c>
      <c r="K16" s="82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82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82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82" t="s">
        <v>27</v>
      </c>
      <c r="F25" s="153">
        <v>1200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1200</v>
      </c>
      <c r="N25" s="155"/>
    </row>
    <row r="26" spans="1:14">
      <c r="A26" s="5"/>
      <c r="B26" s="21" t="s">
        <v>31</v>
      </c>
      <c r="C26" s="6"/>
      <c r="D26" s="24"/>
      <c r="E26" s="82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82" t="s">
        <v>27</v>
      </c>
      <c r="G27" s="120" t="s">
        <v>84</v>
      </c>
      <c r="H27" s="120"/>
      <c r="I27" s="120"/>
      <c r="J27" s="25">
        <v>115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84</v>
      </c>
      <c r="D28" s="120"/>
      <c r="E28" s="120"/>
      <c r="F28" s="82" t="s">
        <v>27</v>
      </c>
      <c r="G28" s="120" t="s">
        <v>32</v>
      </c>
      <c r="H28" s="120"/>
      <c r="I28" s="120"/>
      <c r="J28" s="25">
        <v>115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35</v>
      </c>
      <c r="D29" s="120"/>
      <c r="E29" s="120"/>
      <c r="F29" s="82" t="s">
        <v>27</v>
      </c>
      <c r="G29" s="120" t="s">
        <v>35</v>
      </c>
      <c r="H29" s="120"/>
      <c r="I29" s="120"/>
      <c r="J29" s="25">
        <v>100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/>
      <c r="D30" s="120"/>
      <c r="E30" s="120"/>
      <c r="F30" s="82" t="s">
        <v>27</v>
      </c>
      <c r="G30" s="120"/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/>
      <c r="D31" s="120"/>
      <c r="E31" s="120"/>
      <c r="F31" s="82" t="s">
        <v>27</v>
      </c>
      <c r="G31" s="120"/>
      <c r="H31" s="120"/>
      <c r="I31" s="120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82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82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82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82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82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82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82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82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82" t="s">
        <v>27</v>
      </c>
      <c r="G40" s="109"/>
      <c r="H40" s="109"/>
      <c r="I40" s="109"/>
      <c r="J40" s="28"/>
      <c r="K40" s="6" t="s">
        <v>34</v>
      </c>
      <c r="L40" s="87"/>
      <c r="M40" s="144">
        <f>M25</f>
        <v>1200</v>
      </c>
      <c r="N40" s="145"/>
    </row>
    <row r="41" spans="1:15">
      <c r="A41" s="5"/>
      <c r="B41" s="5"/>
      <c r="C41" s="109"/>
      <c r="D41" s="109"/>
      <c r="E41" s="109"/>
      <c r="F41" s="82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310*2</f>
        <v>620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330</v>
      </c>
      <c r="K43" s="39"/>
      <c r="L43" s="84" t="s">
        <v>31</v>
      </c>
      <c r="M43" s="139">
        <f>J43*J44</f>
        <v>726.00000000000011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85" t="s">
        <v>39</v>
      </c>
      <c r="J44" s="42">
        <v>2.2000000000000002</v>
      </c>
      <c r="K44" s="137" t="s">
        <v>40</v>
      </c>
      <c r="L44" s="138"/>
      <c r="M44" s="139">
        <v>230</v>
      </c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84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87"/>
      <c r="F46" s="135">
        <v>0</v>
      </c>
      <c r="G46" s="136"/>
      <c r="H46" s="84"/>
      <c r="I46" s="84"/>
      <c r="J46" s="84"/>
      <c r="K46" s="6" t="s">
        <v>43</v>
      </c>
      <c r="L46" s="87"/>
      <c r="M46" s="131">
        <f>M43+M42+M40+M44+M45</f>
        <v>2776</v>
      </c>
      <c r="N46" s="132"/>
      <c r="O46" s="44"/>
    </row>
    <row r="47" spans="1:15">
      <c r="A47" s="5"/>
      <c r="B47" s="5" t="s">
        <v>44</v>
      </c>
      <c r="C47" s="6"/>
      <c r="D47" s="6"/>
      <c r="E47" s="87"/>
      <c r="F47" s="123">
        <v>0</v>
      </c>
      <c r="G47" s="124"/>
      <c r="H47" s="84"/>
      <c r="I47" s="84"/>
      <c r="J47" s="84"/>
      <c r="K47" s="6" t="s">
        <v>45</v>
      </c>
      <c r="L47" s="87"/>
      <c r="M47" s="131"/>
      <c r="N47" s="132"/>
    </row>
    <row r="48" spans="1:15">
      <c r="A48" s="5"/>
      <c r="B48" s="5" t="s">
        <v>46</v>
      </c>
      <c r="C48" s="6"/>
      <c r="D48" s="6"/>
      <c r="E48" s="87"/>
      <c r="F48" s="133">
        <f>SUM(F46:G47)</f>
        <v>0</v>
      </c>
      <c r="G48" s="134"/>
      <c r="H48" s="84"/>
      <c r="I48" s="84"/>
      <c r="J48" s="84"/>
      <c r="K48" s="6"/>
      <c r="L48" s="87"/>
      <c r="M48" s="45"/>
      <c r="N48" s="46"/>
    </row>
    <row r="49" spans="1:15">
      <c r="A49" s="5"/>
      <c r="B49" s="5" t="s">
        <v>47</v>
      </c>
      <c r="C49" s="6"/>
      <c r="D49" s="6"/>
      <c r="E49" s="87"/>
      <c r="F49" s="123">
        <v>0</v>
      </c>
      <c r="G49" s="124"/>
      <c r="H49" s="84"/>
      <c r="I49" s="84"/>
      <c r="J49" s="84"/>
      <c r="K49" s="6"/>
      <c r="L49" s="87"/>
      <c r="M49" s="45"/>
      <c r="N49" s="46"/>
    </row>
    <row r="50" spans="1:15">
      <c r="A50" s="5"/>
      <c r="B50" s="5" t="s">
        <v>46</v>
      </c>
      <c r="C50" s="6"/>
      <c r="D50" s="6"/>
      <c r="E50" s="87"/>
      <c r="F50" s="133">
        <f>SUM(F48:G49)</f>
        <v>0</v>
      </c>
      <c r="G50" s="134"/>
      <c r="H50" s="84"/>
      <c r="I50" s="84"/>
      <c r="J50" s="84"/>
      <c r="K50" s="6"/>
      <c r="L50" s="87"/>
      <c r="M50" s="45"/>
      <c r="N50" s="46"/>
    </row>
    <row r="51" spans="1:15">
      <c r="A51" s="5"/>
      <c r="B51" s="5" t="s">
        <v>31</v>
      </c>
      <c r="C51" s="6"/>
      <c r="D51" s="6"/>
      <c r="E51" s="87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87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87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87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87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87"/>
      <c r="F56" s="127">
        <f>+M46-F55</f>
        <v>2776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2776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81"/>
      <c r="C59" s="82"/>
      <c r="D59" s="82"/>
      <c r="E59" s="82"/>
      <c r="F59" s="82"/>
      <c r="G59" s="82"/>
      <c r="H59" s="6"/>
      <c r="I59" s="82"/>
      <c r="J59" s="82"/>
      <c r="K59" s="82"/>
      <c r="L59" s="82"/>
      <c r="M59" s="82"/>
      <c r="N59" s="83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98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99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W17" sqref="W1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8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5"/>
      <c r="M5" s="85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82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2546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86"/>
      <c r="B11" s="181">
        <f>$M$9</f>
        <v>2546</v>
      </c>
      <c r="C11" s="182"/>
      <c r="D11" s="183" t="s">
        <v>100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101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13</v>
      </c>
      <c r="F16" s="82" t="s">
        <v>5</v>
      </c>
      <c r="G16" s="176" t="s">
        <v>11</v>
      </c>
      <c r="H16" s="120"/>
      <c r="I16" s="82" t="s">
        <v>12</v>
      </c>
      <c r="J16" s="18">
        <v>13</v>
      </c>
      <c r="K16" s="82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82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82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82" t="s">
        <v>27</v>
      </c>
      <c r="F25" s="153">
        <v>1200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1200</v>
      </c>
      <c r="N25" s="155"/>
    </row>
    <row r="26" spans="1:14">
      <c r="A26" s="5"/>
      <c r="B26" s="21" t="s">
        <v>31</v>
      </c>
      <c r="C26" s="6"/>
      <c r="D26" s="24"/>
      <c r="E26" s="82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82" t="s">
        <v>27</v>
      </c>
      <c r="G27" s="120" t="s">
        <v>97</v>
      </c>
      <c r="H27" s="120"/>
      <c r="I27" s="120"/>
      <c r="J27" s="25">
        <v>115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97</v>
      </c>
      <c r="D28" s="120"/>
      <c r="E28" s="120"/>
      <c r="F28" s="82" t="s">
        <v>27</v>
      </c>
      <c r="G28" s="120" t="s">
        <v>32</v>
      </c>
      <c r="H28" s="120"/>
      <c r="I28" s="120"/>
      <c r="J28" s="25">
        <v>115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35</v>
      </c>
      <c r="D29" s="120"/>
      <c r="E29" s="120"/>
      <c r="F29" s="82" t="s">
        <v>27</v>
      </c>
      <c r="G29" s="120" t="s">
        <v>35</v>
      </c>
      <c r="H29" s="120"/>
      <c r="I29" s="120"/>
      <c r="J29" s="25">
        <v>100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/>
      <c r="D30" s="120"/>
      <c r="E30" s="120"/>
      <c r="F30" s="82" t="s">
        <v>27</v>
      </c>
      <c r="G30" s="120"/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/>
      <c r="D31" s="120"/>
      <c r="E31" s="120"/>
      <c r="F31" s="82" t="s">
        <v>27</v>
      </c>
      <c r="G31" s="120"/>
      <c r="H31" s="120"/>
      <c r="I31" s="120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82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82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82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82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82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82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82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82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82" t="s">
        <v>27</v>
      </c>
      <c r="G40" s="109"/>
      <c r="H40" s="109"/>
      <c r="I40" s="109"/>
      <c r="J40" s="28"/>
      <c r="K40" s="6" t="s">
        <v>34</v>
      </c>
      <c r="L40" s="87"/>
      <c r="M40" s="144">
        <f>M25</f>
        <v>1200</v>
      </c>
      <c r="N40" s="145"/>
    </row>
    <row r="41" spans="1:15">
      <c r="A41" s="5"/>
      <c r="B41" s="5"/>
      <c r="C41" s="109"/>
      <c r="D41" s="109"/>
      <c r="E41" s="109"/>
      <c r="F41" s="82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310*2</f>
        <v>620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330</v>
      </c>
      <c r="K43" s="39"/>
      <c r="L43" s="84" t="s">
        <v>31</v>
      </c>
      <c r="M43" s="139">
        <f>J43*J44</f>
        <v>726.00000000000011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85" t="s">
        <v>39</v>
      </c>
      <c r="J44" s="42">
        <v>2.2000000000000002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84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87"/>
      <c r="F46" s="135">
        <v>0</v>
      </c>
      <c r="G46" s="136"/>
      <c r="H46" s="84"/>
      <c r="I46" s="84"/>
      <c r="J46" s="84"/>
      <c r="K46" s="6" t="s">
        <v>43</v>
      </c>
      <c r="L46" s="87"/>
      <c r="M46" s="131">
        <f>M43+M42+M40+M44+M45</f>
        <v>2546</v>
      </c>
      <c r="N46" s="132"/>
      <c r="O46" s="44"/>
    </row>
    <row r="47" spans="1:15">
      <c r="A47" s="5"/>
      <c r="B47" s="5" t="s">
        <v>44</v>
      </c>
      <c r="C47" s="6"/>
      <c r="D47" s="6"/>
      <c r="E47" s="87"/>
      <c r="F47" s="123">
        <v>0</v>
      </c>
      <c r="G47" s="124"/>
      <c r="H47" s="84"/>
      <c r="I47" s="84"/>
      <c r="J47" s="84"/>
      <c r="K47" s="6" t="s">
        <v>45</v>
      </c>
      <c r="L47" s="87"/>
      <c r="M47" s="131"/>
      <c r="N47" s="132"/>
    </row>
    <row r="48" spans="1:15">
      <c r="A48" s="5"/>
      <c r="B48" s="5" t="s">
        <v>46</v>
      </c>
      <c r="C48" s="6"/>
      <c r="D48" s="6"/>
      <c r="E48" s="87"/>
      <c r="F48" s="133">
        <f>SUM(F46:G47)</f>
        <v>0</v>
      </c>
      <c r="G48" s="134"/>
      <c r="H48" s="84"/>
      <c r="I48" s="84"/>
      <c r="J48" s="84"/>
      <c r="K48" s="6"/>
      <c r="L48" s="87"/>
      <c r="M48" s="45"/>
      <c r="N48" s="46"/>
    </row>
    <row r="49" spans="1:15">
      <c r="A49" s="5"/>
      <c r="B49" s="5" t="s">
        <v>47</v>
      </c>
      <c r="C49" s="6"/>
      <c r="D49" s="6"/>
      <c r="E49" s="87"/>
      <c r="F49" s="123">
        <v>0</v>
      </c>
      <c r="G49" s="124"/>
      <c r="H49" s="84"/>
      <c r="I49" s="84"/>
      <c r="J49" s="84"/>
      <c r="K49" s="6"/>
      <c r="L49" s="87"/>
      <c r="M49" s="45"/>
      <c r="N49" s="46"/>
    </row>
    <row r="50" spans="1:15">
      <c r="A50" s="5"/>
      <c r="B50" s="5" t="s">
        <v>46</v>
      </c>
      <c r="C50" s="6"/>
      <c r="D50" s="6"/>
      <c r="E50" s="87"/>
      <c r="F50" s="133">
        <f>SUM(F48:G49)</f>
        <v>0</v>
      </c>
      <c r="G50" s="134"/>
      <c r="H50" s="84"/>
      <c r="I50" s="84"/>
      <c r="J50" s="84"/>
      <c r="K50" s="6"/>
      <c r="L50" s="87"/>
      <c r="M50" s="45"/>
      <c r="N50" s="46"/>
    </row>
    <row r="51" spans="1:15">
      <c r="A51" s="5"/>
      <c r="B51" s="5" t="s">
        <v>31</v>
      </c>
      <c r="C51" s="6"/>
      <c r="D51" s="6"/>
      <c r="E51" s="87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87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87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87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87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87"/>
      <c r="F56" s="127">
        <f>+M46-F55</f>
        <v>2546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2546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81"/>
      <c r="C59" s="82"/>
      <c r="D59" s="82"/>
      <c r="E59" s="82"/>
      <c r="F59" s="82"/>
      <c r="G59" s="82"/>
      <c r="H59" s="6"/>
      <c r="I59" s="82"/>
      <c r="J59" s="82"/>
      <c r="K59" s="82"/>
      <c r="L59" s="82"/>
      <c r="M59" s="82"/>
      <c r="N59" s="83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98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99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19" zoomScaleNormal="100" workbookViewId="0">
      <selection activeCell="AA23" sqref="AA2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7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/>
      <c r="M5" s="78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10</v>
      </c>
      <c r="K8" s="75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1788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9"/>
      <c r="B11" s="181">
        <f>$M$9</f>
        <v>1788</v>
      </c>
      <c r="C11" s="182"/>
      <c r="D11" s="183" t="s">
        <v>96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93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11</v>
      </c>
      <c r="F16" s="75" t="s">
        <v>5</v>
      </c>
      <c r="G16" s="176" t="s">
        <v>11</v>
      </c>
      <c r="H16" s="120"/>
      <c r="I16" s="75" t="s">
        <v>12</v>
      </c>
      <c r="J16" s="18">
        <v>11</v>
      </c>
      <c r="K16" s="75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75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75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75" t="s">
        <v>27</v>
      </c>
      <c r="F25" s="153">
        <v>640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640</v>
      </c>
      <c r="N25" s="155"/>
    </row>
    <row r="26" spans="1:14">
      <c r="A26" s="5"/>
      <c r="B26" s="21" t="s">
        <v>31</v>
      </c>
      <c r="C26" s="6"/>
      <c r="D26" s="24"/>
      <c r="E26" s="75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75" t="s">
        <v>27</v>
      </c>
      <c r="G27" s="120" t="s">
        <v>84</v>
      </c>
      <c r="H27" s="120"/>
      <c r="I27" s="120"/>
      <c r="J27" s="25">
        <v>115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84</v>
      </c>
      <c r="D28" s="120"/>
      <c r="E28" s="120"/>
      <c r="F28" s="75" t="s">
        <v>27</v>
      </c>
      <c r="G28" s="120" t="s">
        <v>32</v>
      </c>
      <c r="H28" s="120"/>
      <c r="I28" s="120"/>
      <c r="J28" s="25">
        <v>115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35</v>
      </c>
      <c r="D29" s="120"/>
      <c r="E29" s="120"/>
      <c r="F29" s="75" t="s">
        <v>27</v>
      </c>
      <c r="G29" s="120" t="s">
        <v>35</v>
      </c>
      <c r="H29" s="120"/>
      <c r="I29" s="120"/>
      <c r="J29" s="25">
        <v>100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/>
      <c r="D30" s="120"/>
      <c r="E30" s="120"/>
      <c r="F30" s="75" t="s">
        <v>27</v>
      </c>
      <c r="G30" s="120"/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/>
      <c r="D31" s="120"/>
      <c r="E31" s="120"/>
      <c r="F31" s="75" t="s">
        <v>27</v>
      </c>
      <c r="G31" s="120"/>
      <c r="H31" s="120"/>
      <c r="I31" s="120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75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75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75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75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75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75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75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75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75" t="s">
        <v>27</v>
      </c>
      <c r="G40" s="109"/>
      <c r="H40" s="109"/>
      <c r="I40" s="109"/>
      <c r="J40" s="28"/>
      <c r="K40" s="6" t="s">
        <v>34</v>
      </c>
      <c r="L40" s="80"/>
      <c r="M40" s="144">
        <f>M25</f>
        <v>640</v>
      </c>
      <c r="N40" s="145"/>
    </row>
    <row r="41" spans="1:15">
      <c r="A41" s="5"/>
      <c r="B41" s="5"/>
      <c r="C41" s="109"/>
      <c r="D41" s="109"/>
      <c r="E41" s="109"/>
      <c r="F41" s="75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310*2</f>
        <v>620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330</v>
      </c>
      <c r="K43" s="39"/>
      <c r="L43" s="77" t="s">
        <v>31</v>
      </c>
      <c r="M43" s="139">
        <f>J43*J44</f>
        <v>528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78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77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80"/>
      <c r="F46" s="135">
        <v>0</v>
      </c>
      <c r="G46" s="136"/>
      <c r="H46" s="77"/>
      <c r="I46" s="77"/>
      <c r="J46" s="77"/>
      <c r="K46" s="6" t="s">
        <v>43</v>
      </c>
      <c r="L46" s="80"/>
      <c r="M46" s="131">
        <f>M43+M42+M40+M44+M45</f>
        <v>1788</v>
      </c>
      <c r="N46" s="132"/>
      <c r="O46" s="44"/>
    </row>
    <row r="47" spans="1:15">
      <c r="A47" s="5"/>
      <c r="B47" s="5" t="s">
        <v>44</v>
      </c>
      <c r="C47" s="6"/>
      <c r="D47" s="6"/>
      <c r="E47" s="80"/>
      <c r="F47" s="123">
        <v>0</v>
      </c>
      <c r="G47" s="124"/>
      <c r="H47" s="77"/>
      <c r="I47" s="77"/>
      <c r="J47" s="77"/>
      <c r="K47" s="6" t="s">
        <v>45</v>
      </c>
      <c r="L47" s="80"/>
      <c r="M47" s="131"/>
      <c r="N47" s="132"/>
    </row>
    <row r="48" spans="1:15">
      <c r="A48" s="5"/>
      <c r="B48" s="5" t="s">
        <v>46</v>
      </c>
      <c r="C48" s="6"/>
      <c r="D48" s="6"/>
      <c r="E48" s="80"/>
      <c r="F48" s="133">
        <f>SUM(F46:G47)</f>
        <v>0</v>
      </c>
      <c r="G48" s="134"/>
      <c r="H48" s="77"/>
      <c r="I48" s="77"/>
      <c r="J48" s="77"/>
      <c r="K48" s="6"/>
      <c r="L48" s="80"/>
      <c r="M48" s="45"/>
      <c r="N48" s="46"/>
    </row>
    <row r="49" spans="1:15">
      <c r="A49" s="5"/>
      <c r="B49" s="5" t="s">
        <v>47</v>
      </c>
      <c r="C49" s="6"/>
      <c r="D49" s="6"/>
      <c r="E49" s="80"/>
      <c r="F49" s="123">
        <v>0</v>
      </c>
      <c r="G49" s="124"/>
      <c r="H49" s="77"/>
      <c r="I49" s="77"/>
      <c r="J49" s="77"/>
      <c r="K49" s="6"/>
      <c r="L49" s="80"/>
      <c r="M49" s="45"/>
      <c r="N49" s="46"/>
    </row>
    <row r="50" spans="1:15">
      <c r="A50" s="5"/>
      <c r="B50" s="5" t="s">
        <v>46</v>
      </c>
      <c r="C50" s="6"/>
      <c r="D50" s="6"/>
      <c r="E50" s="80"/>
      <c r="F50" s="133">
        <f>SUM(F48:G49)</f>
        <v>0</v>
      </c>
      <c r="G50" s="134"/>
      <c r="H50" s="77"/>
      <c r="I50" s="77"/>
      <c r="J50" s="77"/>
      <c r="K50" s="6"/>
      <c r="L50" s="80"/>
      <c r="M50" s="45"/>
      <c r="N50" s="46"/>
    </row>
    <row r="51" spans="1:15">
      <c r="A51" s="5"/>
      <c r="B51" s="5" t="s">
        <v>31</v>
      </c>
      <c r="C51" s="6"/>
      <c r="D51" s="6"/>
      <c r="E51" s="80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80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80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80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80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80"/>
      <c r="F56" s="127">
        <f>+M46-F55</f>
        <v>1788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1788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74"/>
      <c r="C59" s="75"/>
      <c r="D59" s="75"/>
      <c r="E59" s="75"/>
      <c r="F59" s="75"/>
      <c r="G59" s="75"/>
      <c r="H59" s="6"/>
      <c r="I59" s="75"/>
      <c r="J59" s="75"/>
      <c r="K59" s="75"/>
      <c r="L59" s="75"/>
      <c r="M59" s="75"/>
      <c r="N59" s="76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94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95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6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/>
      <c r="M5" s="78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10</v>
      </c>
      <c r="K8" s="75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4900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9"/>
      <c r="B11" s="181">
        <f>$M$9</f>
        <v>4900</v>
      </c>
      <c r="C11" s="182"/>
      <c r="D11" s="183" t="s">
        <v>92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89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11</v>
      </c>
      <c r="F16" s="75" t="s">
        <v>5</v>
      </c>
      <c r="G16" s="176" t="s">
        <v>11</v>
      </c>
      <c r="H16" s="120"/>
      <c r="I16" s="75" t="s">
        <v>12</v>
      </c>
      <c r="J16" s="18">
        <v>12</v>
      </c>
      <c r="K16" s="75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75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>
        <v>1</v>
      </c>
      <c r="E24" s="75" t="s">
        <v>27</v>
      </c>
      <c r="F24" s="139">
        <v>1120</v>
      </c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75" t="s">
        <v>27</v>
      </c>
      <c r="F25" s="153">
        <v>640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1760</v>
      </c>
      <c r="N25" s="155"/>
    </row>
    <row r="26" spans="1:14">
      <c r="A26" s="5"/>
      <c r="B26" s="21" t="s">
        <v>31</v>
      </c>
      <c r="C26" s="6"/>
      <c r="D26" s="24"/>
      <c r="E26" s="75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75" t="s">
        <v>27</v>
      </c>
      <c r="G27" s="120" t="s">
        <v>90</v>
      </c>
      <c r="H27" s="120"/>
      <c r="I27" s="120"/>
      <c r="J27" s="25">
        <v>290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90</v>
      </c>
      <c r="D28" s="120"/>
      <c r="E28" s="120"/>
      <c r="F28" s="75" t="s">
        <v>27</v>
      </c>
      <c r="G28" s="120" t="s">
        <v>85</v>
      </c>
      <c r="H28" s="120"/>
      <c r="I28" s="120"/>
      <c r="J28" s="25">
        <v>290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32</v>
      </c>
      <c r="D29" s="120"/>
      <c r="E29" s="120"/>
      <c r="F29" s="75" t="s">
        <v>27</v>
      </c>
      <c r="G29" s="120" t="s">
        <v>90</v>
      </c>
      <c r="H29" s="120"/>
      <c r="I29" s="120"/>
      <c r="J29" s="25">
        <v>290</v>
      </c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 t="s">
        <v>90</v>
      </c>
      <c r="D30" s="120"/>
      <c r="E30" s="120"/>
      <c r="F30" s="75" t="s">
        <v>27</v>
      </c>
      <c r="G30" s="120" t="s">
        <v>85</v>
      </c>
      <c r="H30" s="120"/>
      <c r="I30" s="120"/>
      <c r="J30" s="25">
        <v>290</v>
      </c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 t="s">
        <v>35</v>
      </c>
      <c r="D31" s="120"/>
      <c r="E31" s="120"/>
      <c r="F31" s="75" t="s">
        <v>27</v>
      </c>
      <c r="G31" s="120" t="s">
        <v>35</v>
      </c>
      <c r="H31" s="120"/>
      <c r="I31" s="120"/>
      <c r="J31" s="25">
        <v>100</v>
      </c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75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75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75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75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75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75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75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75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75" t="s">
        <v>27</v>
      </c>
      <c r="G40" s="109"/>
      <c r="H40" s="109"/>
      <c r="I40" s="109"/>
      <c r="J40" s="28"/>
      <c r="K40" s="6" t="s">
        <v>34</v>
      </c>
      <c r="L40" s="80"/>
      <c r="M40" s="144">
        <f>M25</f>
        <v>1760</v>
      </c>
      <c r="N40" s="145"/>
    </row>
    <row r="41" spans="1:15">
      <c r="A41" s="5"/>
      <c r="B41" s="5"/>
      <c r="C41" s="109"/>
      <c r="D41" s="109"/>
      <c r="E41" s="109"/>
      <c r="F41" s="75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281*4</f>
        <v>1124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1260</v>
      </c>
      <c r="K43" s="39"/>
      <c r="L43" s="77" t="s">
        <v>31</v>
      </c>
      <c r="M43" s="139">
        <f>J43*J44</f>
        <v>2016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78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77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80"/>
      <c r="F46" s="135">
        <v>0</v>
      </c>
      <c r="G46" s="136"/>
      <c r="H46" s="77"/>
      <c r="I46" s="77"/>
      <c r="J46" s="77"/>
      <c r="K46" s="6" t="s">
        <v>43</v>
      </c>
      <c r="L46" s="80"/>
      <c r="M46" s="131">
        <f>M43+M42+M40+M44+M45</f>
        <v>4900</v>
      </c>
      <c r="N46" s="132"/>
      <c r="O46" s="44"/>
    </row>
    <row r="47" spans="1:15">
      <c r="A47" s="5"/>
      <c r="B47" s="5" t="s">
        <v>44</v>
      </c>
      <c r="C47" s="6"/>
      <c r="D47" s="6"/>
      <c r="E47" s="80"/>
      <c r="F47" s="123">
        <v>0</v>
      </c>
      <c r="G47" s="124"/>
      <c r="H47" s="77"/>
      <c r="I47" s="77"/>
      <c r="J47" s="77"/>
      <c r="K47" s="6" t="s">
        <v>45</v>
      </c>
      <c r="L47" s="80"/>
      <c r="M47" s="131"/>
      <c r="N47" s="132"/>
    </row>
    <row r="48" spans="1:15">
      <c r="A48" s="5"/>
      <c r="B48" s="5" t="s">
        <v>46</v>
      </c>
      <c r="C48" s="6"/>
      <c r="D48" s="6"/>
      <c r="E48" s="80"/>
      <c r="F48" s="133">
        <f>SUM(F46:G47)</f>
        <v>0</v>
      </c>
      <c r="G48" s="134"/>
      <c r="H48" s="77"/>
      <c r="I48" s="77"/>
      <c r="J48" s="77"/>
      <c r="K48" s="6"/>
      <c r="L48" s="80"/>
      <c r="M48" s="45"/>
      <c r="N48" s="46"/>
    </row>
    <row r="49" spans="1:15">
      <c r="A49" s="5"/>
      <c r="B49" s="5" t="s">
        <v>47</v>
      </c>
      <c r="C49" s="6"/>
      <c r="D49" s="6"/>
      <c r="E49" s="80"/>
      <c r="F49" s="123">
        <v>0</v>
      </c>
      <c r="G49" s="124"/>
      <c r="H49" s="77"/>
      <c r="I49" s="77"/>
      <c r="J49" s="77"/>
      <c r="K49" s="6"/>
      <c r="L49" s="80"/>
      <c r="M49" s="45"/>
      <c r="N49" s="46"/>
    </row>
    <row r="50" spans="1:15">
      <c r="A50" s="5"/>
      <c r="B50" s="5" t="s">
        <v>46</v>
      </c>
      <c r="C50" s="6"/>
      <c r="D50" s="6"/>
      <c r="E50" s="80"/>
      <c r="F50" s="133">
        <f>SUM(F48:G49)</f>
        <v>0</v>
      </c>
      <c r="G50" s="134"/>
      <c r="H50" s="77"/>
      <c r="I50" s="77"/>
      <c r="J50" s="77"/>
      <c r="K50" s="6"/>
      <c r="L50" s="80"/>
      <c r="M50" s="45"/>
      <c r="N50" s="46"/>
    </row>
    <row r="51" spans="1:15">
      <c r="A51" s="5"/>
      <c r="B51" s="5" t="s">
        <v>31</v>
      </c>
      <c r="C51" s="6"/>
      <c r="D51" s="6"/>
      <c r="E51" s="80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80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80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80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80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80"/>
      <c r="F56" s="127">
        <f>+M46-F55</f>
        <v>4900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4900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74"/>
      <c r="C59" s="75"/>
      <c r="D59" s="75"/>
      <c r="E59" s="75"/>
      <c r="F59" s="75"/>
      <c r="G59" s="75"/>
      <c r="H59" s="6"/>
      <c r="I59" s="75"/>
      <c r="J59" s="75"/>
      <c r="K59" s="75"/>
      <c r="L59" s="75"/>
      <c r="M59" s="75"/>
      <c r="N59" s="76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91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59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19" zoomScaleNormal="10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5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1"/>
      <c r="M4" s="7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1"/>
      <c r="M5" s="7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68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13676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2"/>
      <c r="B11" s="181">
        <f>$M$9</f>
        <v>13676</v>
      </c>
      <c r="C11" s="182"/>
      <c r="D11" s="183" t="s">
        <v>88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82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9</v>
      </c>
      <c r="F16" s="68" t="s">
        <v>5</v>
      </c>
      <c r="G16" s="176" t="s">
        <v>11</v>
      </c>
      <c r="H16" s="120"/>
      <c r="I16" s="68" t="s">
        <v>12</v>
      </c>
      <c r="J16" s="18">
        <v>11</v>
      </c>
      <c r="K16" s="68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 t="s">
        <v>16</v>
      </c>
      <c r="L18" s="177" t="s">
        <v>18</v>
      </c>
      <c r="M18" s="179"/>
      <c r="N18" s="19" t="s">
        <v>83</v>
      </c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68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>
        <v>2</v>
      </c>
      <c r="E24" s="68" t="s">
        <v>27</v>
      </c>
      <c r="F24" s="139">
        <v>4000</v>
      </c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1</v>
      </c>
      <c r="E25" s="68" t="s">
        <v>27</v>
      </c>
      <c r="F25" s="153">
        <v>1200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9200</v>
      </c>
      <c r="N25" s="155"/>
    </row>
    <row r="26" spans="1:14">
      <c r="A26" s="5"/>
      <c r="B26" s="21" t="s">
        <v>31</v>
      </c>
      <c r="C26" s="6"/>
      <c r="D26" s="24"/>
      <c r="E26" s="68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68" t="s">
        <v>27</v>
      </c>
      <c r="G27" s="120" t="s">
        <v>84</v>
      </c>
      <c r="H27" s="120"/>
      <c r="I27" s="120"/>
      <c r="J27" s="25">
        <v>115</v>
      </c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84</v>
      </c>
      <c r="D28" s="120"/>
      <c r="E28" s="120"/>
      <c r="F28" s="68" t="s">
        <v>27</v>
      </c>
      <c r="G28" s="120" t="s">
        <v>85</v>
      </c>
      <c r="H28" s="120"/>
      <c r="I28" s="120"/>
      <c r="J28" s="25">
        <v>115</v>
      </c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/>
      <c r="D29" s="120"/>
      <c r="E29" s="120"/>
      <c r="F29" s="68" t="s">
        <v>27</v>
      </c>
      <c r="G29" s="120"/>
      <c r="H29" s="120"/>
      <c r="I29" s="120"/>
      <c r="J29" s="25"/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 t="s">
        <v>32</v>
      </c>
      <c r="D30" s="120"/>
      <c r="E30" s="120"/>
      <c r="F30" s="68" t="s">
        <v>27</v>
      </c>
      <c r="G30" s="120" t="s">
        <v>84</v>
      </c>
      <c r="H30" s="120"/>
      <c r="I30" s="120"/>
      <c r="J30" s="25">
        <v>115</v>
      </c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 t="s">
        <v>84</v>
      </c>
      <c r="D31" s="120"/>
      <c r="E31" s="120"/>
      <c r="F31" s="68" t="s">
        <v>27</v>
      </c>
      <c r="G31" s="120" t="s">
        <v>85</v>
      </c>
      <c r="H31" s="120"/>
      <c r="I31" s="120"/>
      <c r="J31" s="25">
        <v>115</v>
      </c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68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68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68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68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68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68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68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68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68" t="s">
        <v>27</v>
      </c>
      <c r="G40" s="109"/>
      <c r="H40" s="109"/>
      <c r="I40" s="109"/>
      <c r="J40" s="28"/>
      <c r="K40" s="6" t="s">
        <v>34</v>
      </c>
      <c r="L40" s="73"/>
      <c r="M40" s="144">
        <f>M25</f>
        <v>9200</v>
      </c>
      <c r="N40" s="145"/>
    </row>
    <row r="41" spans="1:15">
      <c r="A41" s="5"/>
      <c r="B41" s="5"/>
      <c r="C41" s="109"/>
      <c r="D41" s="109"/>
      <c r="E41" s="109"/>
      <c r="F41" s="68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>
        <f>310*4</f>
        <v>1240</v>
      </c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460</v>
      </c>
      <c r="K43" s="39"/>
      <c r="L43" s="70" t="s">
        <v>31</v>
      </c>
      <c r="M43" s="139">
        <f>J43*J44</f>
        <v>736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71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70" t="s">
        <v>41</v>
      </c>
      <c r="M45" s="139">
        <f>250*10</f>
        <v>2500</v>
      </c>
      <c r="N45" s="140"/>
    </row>
    <row r="46" spans="1:15">
      <c r="A46" s="5"/>
      <c r="B46" s="5" t="s">
        <v>42</v>
      </c>
      <c r="C46" s="6"/>
      <c r="D46" s="6"/>
      <c r="E46" s="73"/>
      <c r="F46" s="135">
        <v>0</v>
      </c>
      <c r="G46" s="136"/>
      <c r="H46" s="70"/>
      <c r="I46" s="70"/>
      <c r="J46" s="70"/>
      <c r="K46" s="6" t="s">
        <v>43</v>
      </c>
      <c r="L46" s="73"/>
      <c r="M46" s="131">
        <f>M43+M42+M40+M44+M45</f>
        <v>13676</v>
      </c>
      <c r="N46" s="132"/>
      <c r="O46" s="44"/>
    </row>
    <row r="47" spans="1:15">
      <c r="A47" s="5"/>
      <c r="B47" s="5" t="s">
        <v>44</v>
      </c>
      <c r="C47" s="6"/>
      <c r="D47" s="6"/>
      <c r="E47" s="73"/>
      <c r="F47" s="123">
        <v>0</v>
      </c>
      <c r="G47" s="124"/>
      <c r="H47" s="70"/>
      <c r="I47" s="70"/>
      <c r="J47" s="70"/>
      <c r="K47" s="6" t="s">
        <v>45</v>
      </c>
      <c r="L47" s="73"/>
      <c r="M47" s="131"/>
      <c r="N47" s="132"/>
    </row>
    <row r="48" spans="1:15">
      <c r="A48" s="5"/>
      <c r="B48" s="5" t="s">
        <v>46</v>
      </c>
      <c r="C48" s="6"/>
      <c r="D48" s="6"/>
      <c r="E48" s="73"/>
      <c r="F48" s="133">
        <f>SUM(F46:G47)</f>
        <v>0</v>
      </c>
      <c r="G48" s="134"/>
      <c r="H48" s="70"/>
      <c r="I48" s="70"/>
      <c r="J48" s="70"/>
      <c r="K48" s="6"/>
      <c r="L48" s="73"/>
      <c r="M48" s="45"/>
      <c r="N48" s="46"/>
    </row>
    <row r="49" spans="1:15">
      <c r="A49" s="5"/>
      <c r="B49" s="5" t="s">
        <v>47</v>
      </c>
      <c r="C49" s="6"/>
      <c r="D49" s="6"/>
      <c r="E49" s="73"/>
      <c r="F49" s="123">
        <v>0</v>
      </c>
      <c r="G49" s="124"/>
      <c r="H49" s="70"/>
      <c r="I49" s="70"/>
      <c r="J49" s="70"/>
      <c r="K49" s="6"/>
      <c r="L49" s="73"/>
      <c r="M49" s="45"/>
      <c r="N49" s="46"/>
    </row>
    <row r="50" spans="1:15">
      <c r="A50" s="5"/>
      <c r="B50" s="5" t="s">
        <v>46</v>
      </c>
      <c r="C50" s="6"/>
      <c r="D50" s="6"/>
      <c r="E50" s="73"/>
      <c r="F50" s="133">
        <f>SUM(F48:G49)</f>
        <v>0</v>
      </c>
      <c r="G50" s="134"/>
      <c r="H50" s="70"/>
      <c r="I50" s="70"/>
      <c r="J50" s="70"/>
      <c r="K50" s="6"/>
      <c r="L50" s="73"/>
      <c r="M50" s="45"/>
      <c r="N50" s="46"/>
    </row>
    <row r="51" spans="1:15">
      <c r="A51" s="5"/>
      <c r="B51" s="5" t="s">
        <v>31</v>
      </c>
      <c r="C51" s="6"/>
      <c r="D51" s="6"/>
      <c r="E51" s="73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73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73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73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73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73"/>
      <c r="F56" s="127">
        <f>+M46-F55</f>
        <v>13676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13676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67"/>
      <c r="C59" s="68"/>
      <c r="D59" s="68"/>
      <c r="E59" s="68"/>
      <c r="F59" s="68"/>
      <c r="G59" s="68"/>
      <c r="H59" s="6"/>
      <c r="I59" s="68"/>
      <c r="J59" s="68"/>
      <c r="K59" s="68"/>
      <c r="L59" s="68"/>
      <c r="M59" s="68"/>
      <c r="N59" s="69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86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87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5">
        <v>4</v>
      </c>
      <c r="N2" s="167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3" t="s">
        <v>1</v>
      </c>
      <c r="M3" s="180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1"/>
      <c r="M4" s="7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1"/>
      <c r="M5" s="7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68" t="s">
        <v>5</v>
      </c>
      <c r="L8" s="120" t="s">
        <v>11</v>
      </c>
      <c r="M8" s="120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4" t="s">
        <v>6</v>
      </c>
      <c r="L9" s="114"/>
      <c r="M9" s="131">
        <f>M46</f>
        <v>1280</v>
      </c>
      <c r="N9" s="132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2"/>
      <c r="B11" s="181">
        <f>$M$9</f>
        <v>1280</v>
      </c>
      <c r="C11" s="182"/>
      <c r="D11" s="183" t="s">
        <v>81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9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73" t="s">
        <v>77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9" ht="11.25" customHeight="1">
      <c r="A14" s="5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9" ht="11.25" customHeight="1">
      <c r="A15" s="5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S15" s="4" t="s">
        <v>10</v>
      </c>
    </row>
    <row r="16" spans="1:19" ht="11.25" customHeight="1">
      <c r="A16" s="5"/>
      <c r="B16" s="5"/>
      <c r="C16" s="6"/>
      <c r="D16" s="6"/>
      <c r="E16" s="18">
        <v>11</v>
      </c>
      <c r="F16" s="68" t="s">
        <v>5</v>
      </c>
      <c r="G16" s="176" t="s">
        <v>11</v>
      </c>
      <c r="H16" s="120"/>
      <c r="I16" s="68" t="s">
        <v>12</v>
      </c>
      <c r="J16" s="18">
        <v>12</v>
      </c>
      <c r="K16" s="68" t="s">
        <v>13</v>
      </c>
      <c r="L16" s="176" t="s">
        <v>11</v>
      </c>
      <c r="M16" s="120"/>
      <c r="N16" s="13">
        <v>2022</v>
      </c>
    </row>
    <row r="17" spans="1:14" ht="12" customHeight="1" thickBot="1">
      <c r="A17" s="5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</row>
    <row r="18" spans="1:14" ht="12" customHeight="1" thickBot="1">
      <c r="A18" s="5"/>
      <c r="B18" s="113" t="s">
        <v>14</v>
      </c>
      <c r="C18" s="122"/>
      <c r="D18" s="19"/>
      <c r="E18" s="177" t="s">
        <v>15</v>
      </c>
      <c r="F18" s="178"/>
      <c r="G18" s="179"/>
      <c r="H18" s="19" t="s">
        <v>16</v>
      </c>
      <c r="I18" s="177" t="s">
        <v>17</v>
      </c>
      <c r="J18" s="179"/>
      <c r="K18" s="19"/>
      <c r="L18" s="177" t="s">
        <v>18</v>
      </c>
      <c r="M18" s="179"/>
      <c r="N18" s="19"/>
    </row>
    <row r="19" spans="1:14">
      <c r="A19" s="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1:14" ht="12.75" customHeight="1">
      <c r="A20" s="5"/>
      <c r="B20" s="162"/>
      <c r="C20" s="163"/>
      <c r="D20" s="163"/>
      <c r="E20" s="164"/>
      <c r="F20" s="165"/>
      <c r="G20" s="109"/>
      <c r="H20" s="109"/>
      <c r="I20" s="166"/>
      <c r="J20" s="165"/>
      <c r="K20" s="166"/>
      <c r="L20" s="165"/>
      <c r="M20" s="109"/>
      <c r="N20" s="167"/>
    </row>
    <row r="21" spans="1:14">
      <c r="A21" s="5"/>
      <c r="B21" s="168" t="s">
        <v>19</v>
      </c>
      <c r="C21" s="169"/>
      <c r="D21" s="169"/>
      <c r="E21" s="170"/>
      <c r="F21" s="171" t="s">
        <v>20</v>
      </c>
      <c r="G21" s="169"/>
      <c r="H21" s="169"/>
      <c r="I21" s="170"/>
      <c r="J21" s="171" t="s">
        <v>21</v>
      </c>
      <c r="K21" s="170"/>
      <c r="L21" s="171" t="s">
        <v>22</v>
      </c>
      <c r="M21" s="169"/>
      <c r="N21" s="172"/>
    </row>
    <row r="22" spans="1:14">
      <c r="A22" s="5"/>
      <c r="B22" s="21" t="s">
        <v>23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24</v>
      </c>
      <c r="D23" s="6"/>
      <c r="E23" s="68"/>
      <c r="F23" s="120" t="s">
        <v>25</v>
      </c>
      <c r="G23" s="120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26</v>
      </c>
      <c r="C24" s="6"/>
      <c r="D24" s="22"/>
      <c r="E24" s="68" t="s">
        <v>27</v>
      </c>
      <c r="F24" s="139"/>
      <c r="G24" s="150"/>
      <c r="H24" s="6" t="s">
        <v>28</v>
      </c>
      <c r="I24" s="6"/>
      <c r="J24" s="23"/>
      <c r="K24" s="6"/>
      <c r="L24" s="6"/>
      <c r="M24" s="151"/>
      <c r="N24" s="152"/>
    </row>
    <row r="25" spans="1:14">
      <c r="A25" s="5"/>
      <c r="B25" s="5" t="s">
        <v>26</v>
      </c>
      <c r="C25" s="6"/>
      <c r="D25" s="22">
        <v>2</v>
      </c>
      <c r="E25" s="68" t="s">
        <v>27</v>
      </c>
      <c r="F25" s="153">
        <v>640</v>
      </c>
      <c r="G25" s="153"/>
      <c r="H25" s="6" t="s">
        <v>29</v>
      </c>
      <c r="I25" s="6"/>
      <c r="J25" s="11"/>
      <c r="K25" s="6" t="s">
        <v>30</v>
      </c>
      <c r="L25" s="6"/>
      <c r="M25" s="154">
        <f>D24*F24+D25*F25</f>
        <v>1280</v>
      </c>
      <c r="N25" s="155"/>
    </row>
    <row r="26" spans="1:14">
      <c r="A26" s="5"/>
      <c r="B26" s="21" t="s">
        <v>31</v>
      </c>
      <c r="C26" s="6"/>
      <c r="D26" s="24"/>
      <c r="E26" s="68"/>
      <c r="F26" s="156"/>
      <c r="G26" s="156"/>
      <c r="H26" s="6"/>
      <c r="I26" s="6"/>
      <c r="J26" s="6"/>
      <c r="K26" s="6"/>
      <c r="L26" s="11"/>
      <c r="M26" s="157"/>
      <c r="N26" s="158"/>
    </row>
    <row r="27" spans="1:14" ht="12">
      <c r="A27" s="5"/>
      <c r="B27" s="5" t="s">
        <v>5</v>
      </c>
      <c r="C27" s="120" t="s">
        <v>32</v>
      </c>
      <c r="D27" s="120"/>
      <c r="E27" s="120"/>
      <c r="F27" s="68" t="s">
        <v>27</v>
      </c>
      <c r="G27" s="120" t="s">
        <v>72</v>
      </c>
      <c r="H27" s="120"/>
      <c r="I27" s="120"/>
      <c r="J27" s="25"/>
      <c r="K27" s="6" t="s">
        <v>34</v>
      </c>
      <c r="L27" s="6"/>
      <c r="M27" s="148"/>
      <c r="N27" s="149"/>
    </row>
    <row r="28" spans="1:14">
      <c r="A28" s="5"/>
      <c r="B28" s="5" t="s">
        <v>5</v>
      </c>
      <c r="C28" s="120" t="s">
        <v>72</v>
      </c>
      <c r="D28" s="120"/>
      <c r="E28" s="120"/>
      <c r="F28" s="68" t="s">
        <v>27</v>
      </c>
      <c r="G28" s="120" t="s">
        <v>32</v>
      </c>
      <c r="H28" s="120"/>
      <c r="I28" s="120"/>
      <c r="J28" s="25"/>
      <c r="K28" s="6" t="s">
        <v>34</v>
      </c>
      <c r="L28" s="6"/>
      <c r="M28" s="6"/>
      <c r="N28" s="26"/>
    </row>
    <row r="29" spans="1:14">
      <c r="A29" s="5"/>
      <c r="B29" s="5" t="s">
        <v>5</v>
      </c>
      <c r="C29" s="120" t="s">
        <v>32</v>
      </c>
      <c r="D29" s="120"/>
      <c r="E29" s="120"/>
      <c r="F29" s="68" t="s">
        <v>27</v>
      </c>
      <c r="G29" s="120" t="s">
        <v>73</v>
      </c>
      <c r="H29" s="120"/>
      <c r="I29" s="120"/>
      <c r="J29" s="25"/>
      <c r="K29" s="6" t="s">
        <v>34</v>
      </c>
      <c r="L29" s="6"/>
      <c r="M29" s="6"/>
      <c r="N29" s="13"/>
    </row>
    <row r="30" spans="1:14">
      <c r="A30" s="5"/>
      <c r="B30" s="5" t="s">
        <v>5</v>
      </c>
      <c r="C30" s="120" t="s">
        <v>74</v>
      </c>
      <c r="D30" s="120"/>
      <c r="E30" s="120"/>
      <c r="F30" s="68" t="s">
        <v>27</v>
      </c>
      <c r="G30" s="120" t="s">
        <v>32</v>
      </c>
      <c r="H30" s="120"/>
      <c r="I30" s="120"/>
      <c r="J30" s="25"/>
      <c r="K30" s="6" t="s">
        <v>34</v>
      </c>
      <c r="L30" s="6"/>
      <c r="M30" s="6"/>
      <c r="N30" s="13"/>
    </row>
    <row r="31" spans="1:14" ht="11.25" customHeight="1">
      <c r="A31" s="5"/>
      <c r="B31" s="5" t="s">
        <v>5</v>
      </c>
      <c r="C31" s="120"/>
      <c r="D31" s="120"/>
      <c r="E31" s="120"/>
      <c r="F31" s="68" t="s">
        <v>27</v>
      </c>
      <c r="G31" s="120"/>
      <c r="H31" s="120"/>
      <c r="I31" s="120"/>
      <c r="J31" s="25"/>
      <c r="K31" s="6" t="s">
        <v>34</v>
      </c>
      <c r="L31" s="6"/>
      <c r="M31" s="6"/>
      <c r="N31" s="13"/>
    </row>
    <row r="32" spans="1:14">
      <c r="A32" s="5"/>
      <c r="B32" s="5" t="s">
        <v>5</v>
      </c>
      <c r="C32" s="120"/>
      <c r="D32" s="120"/>
      <c r="E32" s="120"/>
      <c r="F32" s="68" t="s">
        <v>27</v>
      </c>
      <c r="G32" s="120"/>
      <c r="H32" s="120"/>
      <c r="I32" s="120"/>
      <c r="J32" s="25"/>
      <c r="K32" s="6" t="s">
        <v>34</v>
      </c>
      <c r="L32" s="6"/>
      <c r="M32" s="6"/>
      <c r="N32" s="13"/>
    </row>
    <row r="33" spans="1:15" ht="11.25" customHeight="1">
      <c r="A33" s="5"/>
      <c r="B33" s="5" t="s">
        <v>5</v>
      </c>
      <c r="C33" s="120"/>
      <c r="D33" s="120"/>
      <c r="E33" s="120"/>
      <c r="F33" s="68" t="s">
        <v>27</v>
      </c>
      <c r="G33" s="109"/>
      <c r="H33" s="109"/>
      <c r="I33" s="109"/>
      <c r="J33" s="27"/>
      <c r="K33" s="6" t="s">
        <v>34</v>
      </c>
      <c r="L33" s="6"/>
      <c r="M33" s="6"/>
      <c r="N33" s="13"/>
    </row>
    <row r="34" spans="1:15">
      <c r="A34" s="5"/>
      <c r="B34" s="5" t="s">
        <v>5</v>
      </c>
      <c r="C34" s="120"/>
      <c r="D34" s="120"/>
      <c r="E34" s="120"/>
      <c r="F34" s="68" t="s">
        <v>27</v>
      </c>
      <c r="G34" s="120"/>
      <c r="H34" s="120"/>
      <c r="I34" s="120"/>
      <c r="J34" s="25"/>
      <c r="K34" s="6" t="s">
        <v>34</v>
      </c>
      <c r="L34" s="6"/>
      <c r="M34" s="6"/>
      <c r="N34" s="13"/>
    </row>
    <row r="35" spans="1:15">
      <c r="A35" s="5"/>
      <c r="B35" s="5"/>
      <c r="C35" s="109"/>
      <c r="D35" s="109"/>
      <c r="E35" s="109"/>
      <c r="F35" s="68" t="s">
        <v>27</v>
      </c>
      <c r="G35" s="109"/>
      <c r="H35" s="109"/>
      <c r="I35" s="109"/>
      <c r="J35" s="28"/>
      <c r="K35" s="6" t="s">
        <v>34</v>
      </c>
      <c r="L35" s="6"/>
      <c r="M35" s="6"/>
      <c r="N35" s="13"/>
    </row>
    <row r="36" spans="1:15">
      <c r="A36" s="5"/>
      <c r="B36" s="5"/>
      <c r="C36" s="109"/>
      <c r="D36" s="109"/>
      <c r="E36" s="109"/>
      <c r="F36" s="68" t="s">
        <v>27</v>
      </c>
      <c r="G36" s="109"/>
      <c r="H36" s="109"/>
      <c r="I36" s="109"/>
      <c r="J36" s="28"/>
      <c r="K36" s="6" t="s">
        <v>34</v>
      </c>
      <c r="L36" s="6"/>
      <c r="M36" s="6"/>
      <c r="N36" s="13"/>
    </row>
    <row r="37" spans="1:15">
      <c r="A37" s="5"/>
      <c r="B37" s="5"/>
      <c r="C37" s="109"/>
      <c r="D37" s="109"/>
      <c r="E37" s="109"/>
      <c r="F37" s="68" t="s">
        <v>27</v>
      </c>
      <c r="G37" s="109"/>
      <c r="H37" s="109"/>
      <c r="I37" s="109"/>
      <c r="J37" s="28"/>
      <c r="K37" s="6" t="s">
        <v>34</v>
      </c>
      <c r="L37" s="6"/>
      <c r="M37" s="6"/>
      <c r="N37" s="13"/>
    </row>
    <row r="38" spans="1:15">
      <c r="A38" s="5"/>
      <c r="B38" s="5"/>
      <c r="C38" s="109"/>
      <c r="D38" s="109"/>
      <c r="E38" s="109"/>
      <c r="F38" s="68" t="s">
        <v>27</v>
      </c>
      <c r="G38" s="109"/>
      <c r="H38" s="109"/>
      <c r="I38" s="109"/>
      <c r="J38" s="28"/>
      <c r="K38" s="6" t="s">
        <v>34</v>
      </c>
      <c r="L38" s="6"/>
      <c r="M38" s="6"/>
      <c r="N38" s="13"/>
    </row>
    <row r="39" spans="1:15">
      <c r="A39" s="5"/>
      <c r="B39" s="5"/>
      <c r="C39" s="109"/>
      <c r="D39" s="109"/>
      <c r="E39" s="109"/>
      <c r="F39" s="68" t="s">
        <v>27</v>
      </c>
      <c r="G39" s="109"/>
      <c r="H39" s="109"/>
      <c r="I39" s="109"/>
      <c r="J39" s="28"/>
      <c r="K39" s="6" t="s">
        <v>34</v>
      </c>
      <c r="L39" s="6"/>
      <c r="M39" s="29"/>
      <c r="N39" s="30"/>
    </row>
    <row r="40" spans="1:15">
      <c r="A40" s="5"/>
      <c r="B40" s="5"/>
      <c r="C40" s="109"/>
      <c r="D40" s="109"/>
      <c r="E40" s="109"/>
      <c r="F40" s="68" t="s">
        <v>27</v>
      </c>
      <c r="G40" s="109"/>
      <c r="H40" s="109"/>
      <c r="I40" s="109"/>
      <c r="J40" s="28"/>
      <c r="K40" s="6" t="s">
        <v>34</v>
      </c>
      <c r="L40" s="73"/>
      <c r="M40" s="144">
        <f>M25</f>
        <v>1280</v>
      </c>
      <c r="N40" s="145"/>
    </row>
    <row r="41" spans="1:15">
      <c r="A41" s="5"/>
      <c r="B41" s="5"/>
      <c r="C41" s="109"/>
      <c r="D41" s="109"/>
      <c r="E41" s="109"/>
      <c r="F41" s="68" t="s">
        <v>27</v>
      </c>
      <c r="G41" s="109"/>
      <c r="H41" s="109"/>
      <c r="I41" s="109"/>
      <c r="J41" s="28"/>
      <c r="K41" s="32"/>
      <c r="L41" s="33" t="s">
        <v>36</v>
      </c>
      <c r="M41" s="146">
        <v>1</v>
      </c>
      <c r="N41" s="147"/>
    </row>
    <row r="42" spans="1:15">
      <c r="A42" s="5"/>
      <c r="B42" s="5"/>
      <c r="C42" s="109"/>
      <c r="D42" s="109"/>
      <c r="E42" s="109"/>
      <c r="F42" s="6"/>
      <c r="G42" s="109"/>
      <c r="H42" s="109"/>
      <c r="I42" s="109"/>
      <c r="J42" s="28"/>
      <c r="K42" s="141" t="s">
        <v>37</v>
      </c>
      <c r="L42" s="142"/>
      <c r="M42" s="139"/>
      <c r="N42" s="140"/>
    </row>
    <row r="43" spans="1:15">
      <c r="A43" s="5"/>
      <c r="B43" s="34"/>
      <c r="C43" s="35" t="s">
        <v>38</v>
      </c>
      <c r="D43" s="36"/>
      <c r="E43" s="36"/>
      <c r="F43" s="36"/>
      <c r="G43" s="37"/>
      <c r="H43" s="143"/>
      <c r="I43" s="143"/>
      <c r="J43" s="38">
        <f>SUM(J27:J42)</f>
        <v>0</v>
      </c>
      <c r="K43" s="39"/>
      <c r="L43" s="70" t="s">
        <v>31</v>
      </c>
      <c r="M43" s="139">
        <f>J43*J44</f>
        <v>0</v>
      </c>
      <c r="N43" s="140"/>
    </row>
    <row r="44" spans="1:15">
      <c r="A44" s="5"/>
      <c r="B44" s="5"/>
      <c r="C44" s="7"/>
      <c r="D44" s="6"/>
      <c r="E44" s="6"/>
      <c r="F44" s="6"/>
      <c r="G44" s="41"/>
      <c r="H44" s="6"/>
      <c r="I44" s="71" t="s">
        <v>39</v>
      </c>
      <c r="J44" s="42">
        <v>1.6</v>
      </c>
      <c r="K44" s="137" t="s">
        <v>40</v>
      </c>
      <c r="L44" s="138"/>
      <c r="M44" s="139"/>
      <c r="N44" s="140"/>
    </row>
    <row r="45" spans="1:15">
      <c r="A45" s="5"/>
      <c r="B45" s="5"/>
      <c r="C45" s="7"/>
      <c r="D45" s="6"/>
      <c r="E45" s="6"/>
      <c r="F45" s="135">
        <v>0</v>
      </c>
      <c r="G45" s="136"/>
      <c r="H45" s="43"/>
      <c r="I45" s="43"/>
      <c r="J45" s="39"/>
      <c r="K45" s="39"/>
      <c r="L45" s="70" t="s">
        <v>41</v>
      </c>
      <c r="M45" s="139"/>
      <c r="N45" s="140"/>
    </row>
    <row r="46" spans="1:15">
      <c r="A46" s="5"/>
      <c r="B46" s="5" t="s">
        <v>42</v>
      </c>
      <c r="C46" s="6"/>
      <c r="D46" s="6"/>
      <c r="E46" s="73"/>
      <c r="F46" s="135">
        <v>0</v>
      </c>
      <c r="G46" s="136"/>
      <c r="H46" s="70"/>
      <c r="I46" s="70"/>
      <c r="J46" s="70"/>
      <c r="K46" s="6" t="s">
        <v>43</v>
      </c>
      <c r="L46" s="73"/>
      <c r="M46" s="131">
        <f>M43+M42+M40+M44+M45</f>
        <v>1280</v>
      </c>
      <c r="N46" s="132"/>
      <c r="O46" s="44"/>
    </row>
    <row r="47" spans="1:15">
      <c r="A47" s="5"/>
      <c r="B47" s="5" t="s">
        <v>44</v>
      </c>
      <c r="C47" s="6"/>
      <c r="D47" s="6"/>
      <c r="E47" s="73"/>
      <c r="F47" s="123">
        <v>0</v>
      </c>
      <c r="G47" s="124"/>
      <c r="H47" s="70"/>
      <c r="I47" s="70"/>
      <c r="J47" s="70"/>
      <c r="K47" s="6" t="s">
        <v>45</v>
      </c>
      <c r="L47" s="73"/>
      <c r="M47" s="131"/>
      <c r="N47" s="132"/>
    </row>
    <row r="48" spans="1:15">
      <c r="A48" s="5"/>
      <c r="B48" s="5" t="s">
        <v>46</v>
      </c>
      <c r="C48" s="6"/>
      <c r="D48" s="6"/>
      <c r="E48" s="73"/>
      <c r="F48" s="133">
        <f>SUM(F46:G47)</f>
        <v>0</v>
      </c>
      <c r="G48" s="134"/>
      <c r="H48" s="70"/>
      <c r="I48" s="70"/>
      <c r="J48" s="70"/>
      <c r="K48" s="6"/>
      <c r="L48" s="73"/>
      <c r="M48" s="45"/>
      <c r="N48" s="46"/>
    </row>
    <row r="49" spans="1:15">
      <c r="A49" s="5"/>
      <c r="B49" s="5" t="s">
        <v>47</v>
      </c>
      <c r="C49" s="6"/>
      <c r="D49" s="6"/>
      <c r="E49" s="73"/>
      <c r="F49" s="123">
        <v>0</v>
      </c>
      <c r="G49" s="124"/>
      <c r="H49" s="70"/>
      <c r="I49" s="70"/>
      <c r="J49" s="70"/>
      <c r="K49" s="6"/>
      <c r="L49" s="73"/>
      <c r="M49" s="45"/>
      <c r="N49" s="46"/>
    </row>
    <row r="50" spans="1:15">
      <c r="A50" s="5"/>
      <c r="B50" s="5" t="s">
        <v>46</v>
      </c>
      <c r="C50" s="6"/>
      <c r="D50" s="6"/>
      <c r="E50" s="73"/>
      <c r="F50" s="133">
        <f>SUM(F48:G49)</f>
        <v>0</v>
      </c>
      <c r="G50" s="134"/>
      <c r="H50" s="70"/>
      <c r="I50" s="70"/>
      <c r="J50" s="70"/>
      <c r="K50" s="6"/>
      <c r="L50" s="73"/>
      <c r="M50" s="45"/>
      <c r="N50" s="46"/>
    </row>
    <row r="51" spans="1:15">
      <c r="A51" s="5"/>
      <c r="B51" s="5" t="s">
        <v>31</v>
      </c>
      <c r="C51" s="6"/>
      <c r="D51" s="6"/>
      <c r="E51" s="73"/>
      <c r="F51" s="135">
        <v>0</v>
      </c>
      <c r="G51" s="136"/>
      <c r="H51" s="6"/>
      <c r="I51" s="47" t="s">
        <v>48</v>
      </c>
      <c r="J51" s="36"/>
      <c r="K51" s="36"/>
      <c r="L51" s="36"/>
      <c r="M51" s="36"/>
      <c r="N51" s="48"/>
    </row>
    <row r="52" spans="1:15">
      <c r="A52" s="5"/>
      <c r="B52" s="5" t="s">
        <v>49</v>
      </c>
      <c r="C52" s="6"/>
      <c r="D52" s="6"/>
      <c r="E52" s="73"/>
      <c r="F52" s="123">
        <v>0</v>
      </c>
      <c r="G52" s="124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41</v>
      </c>
      <c r="C53" s="6"/>
      <c r="D53" s="6"/>
      <c r="E53" s="73" t="s">
        <v>50</v>
      </c>
      <c r="F53" s="123">
        <v>0</v>
      </c>
      <c r="G53" s="124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51</v>
      </c>
      <c r="C54" s="6"/>
      <c r="D54" s="6"/>
      <c r="E54" s="73"/>
      <c r="F54" s="123">
        <v>0</v>
      </c>
      <c r="G54" s="124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45</v>
      </c>
      <c r="C55" s="6"/>
      <c r="D55" s="6"/>
      <c r="E55" s="73"/>
      <c r="F55" s="125">
        <f>SUM(F50:G54)</f>
        <v>0</v>
      </c>
      <c r="G55" s="126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52</v>
      </c>
      <c r="C56" s="6"/>
      <c r="D56" s="6"/>
      <c r="E56" s="73"/>
      <c r="F56" s="127">
        <f>+M46-F55</f>
        <v>1280</v>
      </c>
      <c r="G56" s="128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46</v>
      </c>
      <c r="C57" s="27"/>
      <c r="D57" s="27"/>
      <c r="E57" s="57"/>
      <c r="F57" s="129">
        <f>+F55+F56</f>
        <v>1280</v>
      </c>
      <c r="G57" s="130"/>
      <c r="H57" s="6"/>
      <c r="I57" s="58"/>
      <c r="J57" s="28"/>
      <c r="K57" s="28"/>
      <c r="L57" s="28"/>
      <c r="M57" s="28"/>
      <c r="N57" s="55"/>
    </row>
    <row r="58" spans="1:15">
      <c r="A58" s="5"/>
      <c r="B58" s="113" t="s">
        <v>53</v>
      </c>
      <c r="C58" s="114"/>
      <c r="D58" s="114"/>
      <c r="E58" s="114"/>
      <c r="F58" s="114"/>
      <c r="G58" s="114"/>
      <c r="H58" s="6"/>
      <c r="I58" s="117" t="s">
        <v>54</v>
      </c>
      <c r="J58" s="117"/>
      <c r="K58" s="117"/>
      <c r="L58" s="117"/>
      <c r="M58" s="117"/>
      <c r="N58" s="118"/>
    </row>
    <row r="59" spans="1:15" ht="1.5" customHeight="1">
      <c r="A59" s="5"/>
      <c r="B59" s="67"/>
      <c r="C59" s="68"/>
      <c r="D59" s="68"/>
      <c r="E59" s="68"/>
      <c r="F59" s="68"/>
      <c r="G59" s="68"/>
      <c r="H59" s="6"/>
      <c r="I59" s="68"/>
      <c r="J59" s="68"/>
      <c r="K59" s="68"/>
      <c r="L59" s="68"/>
      <c r="M59" s="68"/>
      <c r="N59" s="69"/>
    </row>
    <row r="60" spans="1:15" ht="11.25" hidden="1" customHeight="1">
      <c r="A60" s="5"/>
      <c r="B60" s="113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9" t="s">
        <v>55</v>
      </c>
      <c r="C61" s="120"/>
      <c r="D61" s="120"/>
      <c r="E61" s="120"/>
      <c r="F61" s="120"/>
      <c r="G61" s="120"/>
      <c r="H61" s="6"/>
      <c r="I61" s="120" t="s">
        <v>79</v>
      </c>
      <c r="J61" s="120"/>
      <c r="K61" s="120"/>
      <c r="L61" s="120"/>
      <c r="M61" s="120"/>
      <c r="N61" s="121"/>
      <c r="O61" s="6"/>
    </row>
    <row r="62" spans="1:15">
      <c r="A62" s="5"/>
      <c r="B62" s="113" t="s">
        <v>56</v>
      </c>
      <c r="C62" s="114"/>
      <c r="D62" s="114"/>
      <c r="E62" s="114"/>
      <c r="F62" s="114"/>
      <c r="G62" s="114"/>
      <c r="H62" s="6"/>
      <c r="I62" s="114" t="s">
        <v>56</v>
      </c>
      <c r="J62" s="114"/>
      <c r="K62" s="114"/>
      <c r="L62" s="114"/>
      <c r="M62" s="114"/>
      <c r="N62" s="122"/>
      <c r="O62" s="6"/>
    </row>
    <row r="63" spans="1:15" ht="26.25" customHeight="1">
      <c r="A63" s="5"/>
      <c r="B63" s="110" t="s">
        <v>57</v>
      </c>
      <c r="C63" s="111"/>
      <c r="D63" s="111"/>
      <c r="E63" s="111"/>
      <c r="F63" s="111"/>
      <c r="G63" s="111"/>
      <c r="H63" s="6"/>
      <c r="I63" s="111" t="s">
        <v>80</v>
      </c>
      <c r="J63" s="111"/>
      <c r="K63" s="111"/>
      <c r="L63" s="111"/>
      <c r="M63" s="111"/>
      <c r="N63" s="112"/>
      <c r="O63" s="6"/>
    </row>
    <row r="64" spans="1:15" ht="2.25" customHeight="1">
      <c r="A64" s="5"/>
      <c r="B64" s="113" t="s">
        <v>58</v>
      </c>
      <c r="C64" s="114"/>
      <c r="D64" s="114"/>
      <c r="E64" s="114"/>
      <c r="F64" s="114"/>
      <c r="G64" s="114"/>
      <c r="H64" s="6"/>
      <c r="I64" s="115"/>
      <c r="J64" s="115"/>
      <c r="K64" s="115"/>
      <c r="L64" s="115"/>
      <c r="M64" s="115"/>
      <c r="N64" s="11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60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61</v>
      </c>
    </row>
    <row r="487" spans="4:4">
      <c r="D487" s="66" t="s">
        <v>62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GAZS 12 COMPLEMENTO </vt:lpstr>
      <vt:lpstr>GAZS 11</vt:lpstr>
      <vt:lpstr>LOCR 10</vt:lpstr>
      <vt:lpstr>LGB 9</vt:lpstr>
      <vt:lpstr>LGB 8</vt:lpstr>
      <vt:lpstr>LORC 7</vt:lpstr>
      <vt:lpstr>AZC 6</vt:lpstr>
      <vt:lpstr>FJDDUDV 5</vt:lpstr>
      <vt:lpstr>AFO 4</vt:lpstr>
      <vt:lpstr>JAAG 3</vt:lpstr>
      <vt:lpstr>RRC 2</vt:lpstr>
      <vt:lpstr>GAZS 1</vt:lpstr>
      <vt:lpstr>'AFO 4'!Área_de_impresión</vt:lpstr>
      <vt:lpstr>'AZC 6'!Área_de_impresión</vt:lpstr>
      <vt:lpstr>'FJDDUDV 5'!Área_de_impresión</vt:lpstr>
      <vt:lpstr>'GAZS 1'!Área_de_impresión</vt:lpstr>
      <vt:lpstr>'GAZS 11'!Área_de_impresión</vt:lpstr>
      <vt:lpstr>'GAZS 12 COMPLEMENTO '!Área_de_impresión</vt:lpstr>
      <vt:lpstr>'JAAG 3'!Área_de_impresión</vt:lpstr>
      <vt:lpstr>'LGB 8'!Área_de_impresión</vt:lpstr>
      <vt:lpstr>'LGB 9'!Área_de_impresión</vt:lpstr>
      <vt:lpstr>'LOCR 10'!Área_de_impresión</vt:lpstr>
      <vt:lpstr>'LORC 7'!Área_de_impresión</vt:lpstr>
      <vt:lpstr>'RRC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2022-10-31T16:50:05Z</cp:lastPrinted>
  <dcterms:created xsi:type="dcterms:W3CDTF">2022-10-03T17:36:01Z</dcterms:created>
  <dcterms:modified xsi:type="dcterms:W3CDTF">2022-10-31T17:29:37Z</dcterms:modified>
</cp:coreProperties>
</file>